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10\SC\"/>
    </mc:Choice>
  </mc:AlternateContent>
  <xr:revisionPtr revIDLastSave="0" documentId="13_ncr:1_{694D6153-EF22-41E5-A34C-37F7A47AE7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table  " sheetId="20" r:id="rId1"/>
    <sheet name="CV GVW&gt;3.5T" sheetId="1" r:id="rId2"/>
    <sheet name="CV GVW&gt;3.5T-Segment 1" sheetId="3" r:id="rId3"/>
    <sheet name="CV GVW&gt;34.5T-Segment 2" sheetId="9" r:id="rId4"/>
    <sheet name="LCV up to 3.5T" sheetId="19" r:id="rId5"/>
    <sheet name="Buse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9" l="1"/>
  <c r="F52" i="19"/>
  <c r="G52" i="19" s="1"/>
  <c r="T51" i="19"/>
  <c r="T52" i="19" s="1"/>
  <c r="U52" i="19" s="1"/>
  <c r="S51" i="19"/>
  <c r="R51" i="19"/>
  <c r="R52" i="19" s="1"/>
  <c r="J51" i="19"/>
  <c r="G51" i="19"/>
  <c r="F51" i="19"/>
  <c r="D51" i="19"/>
  <c r="D52" i="19" s="1"/>
  <c r="N27" i="19"/>
  <c r="M27" i="19"/>
  <c r="K27" i="19"/>
  <c r="O27" i="19" s="1"/>
  <c r="I27" i="19"/>
  <c r="F27" i="19"/>
  <c r="G27" i="19" s="1"/>
  <c r="E27" i="19"/>
  <c r="D27" i="19"/>
  <c r="J27" i="19" s="1"/>
  <c r="M26" i="19"/>
  <c r="N26" i="19" s="1"/>
  <c r="L26" i="19"/>
  <c r="K26" i="19"/>
  <c r="O26" i="19" s="1"/>
  <c r="J26" i="19"/>
  <c r="I26" i="19"/>
  <c r="G26" i="19"/>
  <c r="F26" i="19"/>
  <c r="D26" i="19"/>
  <c r="H26" i="19" s="1"/>
  <c r="V52" i="19" l="1"/>
  <c r="S52" i="19"/>
  <c r="E52" i="19"/>
  <c r="K52" i="19" s="1"/>
  <c r="H52" i="19"/>
  <c r="H27" i="19"/>
  <c r="E26" i="19"/>
  <c r="E51" i="19"/>
  <c r="K51" i="19" s="1"/>
  <c r="U51" i="19"/>
  <c r="V51" i="19"/>
  <c r="L27" i="19"/>
  <c r="H51" i="19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D16" i="5" s="1"/>
  <c r="M18" i="1"/>
  <c r="K18" i="1"/>
  <c r="K19" i="1" s="1"/>
  <c r="I18" i="1"/>
  <c r="I19" i="1" s="1"/>
  <c r="F18" i="1"/>
  <c r="G18" i="1" s="1"/>
  <c r="D18" i="1"/>
  <c r="E18" i="1" s="1"/>
  <c r="G15" i="5" l="1"/>
  <c r="G16" i="5" s="1"/>
  <c r="F16" i="5"/>
  <c r="J15" i="5"/>
  <c r="J16" i="5" s="1"/>
  <c r="I16" i="5"/>
  <c r="L15" i="5"/>
  <c r="L16" i="5" s="1"/>
  <c r="K16" i="5"/>
  <c r="N15" i="5"/>
  <c r="N16" i="5" s="1"/>
  <c r="M16" i="5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<sst xmlns="http://schemas.openxmlformats.org/spreadsheetml/2006/main" count="603" uniqueCount="113">
  <si>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</si>
  <si>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</si>
  <si>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</si>
  <si>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</si>
  <si>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</si>
  <si>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</si>
  <si>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</si>
  <si>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</si>
  <si>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</si>
  <si>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</si>
  <si>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</si>
  <si>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</si>
  <si>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</si>
  <si>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</si>
  <si>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</si>
  <si>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</si>
  <si>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</si>
  <si>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</si>
  <si>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</si>
  <si>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</si>
  <si>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</si>
  <si>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</si>
  <si>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</si>
  <si>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</si>
  <si>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</si>
  <si>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</si>
  <si>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</si>
  <si>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</si>
  <si>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</si>
  <si>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</si>
  <si>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</si>
  <si>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</si>
  <si>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</si>
  <si>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</si>
  <si>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</si>
  <si>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</si>
  <si>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</si>
  <si>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</si>
  <si>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</si>
  <si>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</si>
  <si>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</si>
  <si>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</si>
  <si>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</si>
  <si>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</si>
  <si>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</si>
  <si>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</si>
  <si>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</si>
  <si>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</si>
  <si>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</si>
  <si>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</si>
  <si>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</si>
  <si>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</si>
  <si>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</si>
  <si>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</si>
  <si>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</si>
  <si>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</si>
  <si>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</si>
  <si>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</si>
  <si>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</si>
  <si>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</si>
  <si>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</si>
  <si>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</si>
  <si>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</si>
  <si>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</si>
  <si>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</si>
  <si>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</si>
  <si>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</si>
  <si>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</si>
  <si>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</si>
  <si>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</si>
  <si>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</si>
  <si>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</si>
  <si>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</si>
  <si>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</si>
  <si>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</si>
  <si>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</si>
  <si>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</si>
  <si>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</si>
  <si>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</si>
  <si>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AUTOSAN</t>
  </si>
  <si>
    <t>Opel Movano</t>
  </si>
  <si>
    <t>Fiat Doblo</t>
  </si>
  <si>
    <t>SUZUKI</t>
  </si>
  <si>
    <t>Wrzesień</t>
  </si>
  <si>
    <t>September</t>
  </si>
  <si>
    <t>NISSAN</t>
  </si>
  <si>
    <t>Ford Transit Custom</t>
  </si>
  <si>
    <t>Październik</t>
  </si>
  <si>
    <t>Rok narastająco Styczeń - Październik</t>
  </si>
  <si>
    <t>October</t>
  </si>
  <si>
    <t>YTD January - October</t>
  </si>
  <si>
    <t>Paź/Wrz
Zmiana %</t>
  </si>
  <si>
    <t>Oct/Sep Ch %</t>
  </si>
  <si>
    <t>Rejestracje nowych samochodów dostawczych do 3,5T, ranking modeli - Pażdziernik 2021</t>
  </si>
  <si>
    <t>Registrations of new LCV up to 3.5T, Top Models - October 2021</t>
  </si>
  <si>
    <t>Paź/Wrz
Zmiana poz</t>
  </si>
  <si>
    <t>Oct/Sep Ch position</t>
  </si>
  <si>
    <t>Ford Transit Connect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</si>
  <si>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</si>
  <si>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</si>
  <si>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</si>
  <si>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</si>
  <si>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</si>
  <si>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</si>
  <si>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</si>
  <si>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</si>
  <si>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</si>
  <si>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</si>
  <si>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</si>
  <si>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2021
Oct</t>
  </si>
  <si>
    <t>2020
Oct</t>
  </si>
  <si>
    <t>2021
Jan - Oct</t>
  </si>
  <si>
    <t>2020
Jan -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</si>
</sst>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10" fontId="3" fillId="0" borderId="5" xfId="3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9" fillId="2" borderId="3" xfId="4" applyFont="1" applyFill="1" applyBorder="1" applyAlignment="1">
      <alignment horizontal="center" vertical="center"/>
    </xf>
    <xf numFmtId="0" fontId="19" fillId="2" borderId="0" xfId="4" applyFont="1" applyFill="1" applyAlignment="1">
      <alignment horizontal="center" vertical="center"/>
    </xf>
    <xf numFmtId="0" fontId="19" fillId="2" borderId="7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3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46284</xdr:colOff>
      <xdr:row>30</xdr:row>
      <xdr:rowOff>73660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85E3418-B0E4-4D7E-88AA-90C900184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61493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137724</xdr:colOff>
      <xdr:row>49</xdr:row>
      <xdr:rowOff>111196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EA90E35B-D2EB-4599-A11F-6077F9536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6240780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7</xdr:col>
      <xdr:colOff>53904</xdr:colOff>
      <xdr:row>71</xdr:row>
      <xdr:rowOff>18627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C7220423-BE09-446A-8752-22C71D14C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6156960" cy="3870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49-5CEB-44EF-95C1-6A6C4012D478}">
  <dimension ref="B1:P18"/>
  <sheetViews>
    <sheetView showGridLines="0" tabSelected="1" zoomScale="90" zoomScaleNormal="90" workbookViewId="0"/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B1" t="s">
        <v>98</v>
      </c>
      <c r="D1" s="36"/>
      <c r="E1" s="36"/>
      <c r="F1" s="36"/>
      <c r="G1" s="36"/>
      <c r="H1" s="61">
        <v>44504</v>
      </c>
    </row>
    <row r="2" spans="2:8">
      <c r="H2" s="2" t="s">
        <v>99</v>
      </c>
    </row>
    <row r="3" spans="2:8" ht="26.25" customHeight="1">
      <c r="B3" s="162" t="s">
        <v>100</v>
      </c>
      <c r="C3" s="163"/>
      <c r="D3" s="163"/>
      <c r="E3" s="163"/>
      <c r="F3" s="163"/>
      <c r="G3" s="163"/>
      <c r="H3" s="164"/>
    </row>
    <row r="4" spans="2:8" ht="26.25" customHeight="1">
      <c r="B4" s="6"/>
      <c r="C4" s="124" t="s">
        <v>109</v>
      </c>
      <c r="D4" s="124" t="s">
        <v>110</v>
      </c>
      <c r="E4" s="7" t="s">
        <v>101</v>
      </c>
      <c r="F4" s="124" t="s">
        <v>111</v>
      </c>
      <c r="G4" s="124" t="s">
        <v>112</v>
      </c>
      <c r="H4" s="7" t="s">
        <v>101</v>
      </c>
    </row>
    <row r="5" spans="2:8" ht="26.25" customHeight="1">
      <c r="B5" s="3" t="s">
        <v>102</v>
      </c>
      <c r="C5" s="125">
        <v>2927</v>
      </c>
      <c r="D5" s="125">
        <v>2437</v>
      </c>
      <c r="E5" s="57">
        <v>0.20106688551497753</v>
      </c>
      <c r="F5" s="125">
        <v>26176</v>
      </c>
      <c r="G5" s="125">
        <v>15609</v>
      </c>
      <c r="H5" s="57">
        <v>0.67698122877826905</v>
      </c>
    </row>
    <row r="6" spans="2:8" ht="26.25" customHeight="1">
      <c r="B6" s="4" t="s">
        <v>103</v>
      </c>
      <c r="C6" s="126">
        <v>579</v>
      </c>
      <c r="D6" s="126">
        <v>474</v>
      </c>
      <c r="E6" s="58">
        <v>0.22151898734177222</v>
      </c>
      <c r="F6" s="126">
        <v>5399</v>
      </c>
      <c r="G6" s="126">
        <v>3865</v>
      </c>
      <c r="H6" s="58">
        <v>0.39689521345407508</v>
      </c>
    </row>
    <row r="7" spans="2:8" ht="26.25" customHeight="1">
      <c r="B7" s="4" t="s">
        <v>104</v>
      </c>
      <c r="C7" s="126">
        <v>125</v>
      </c>
      <c r="D7" s="126">
        <v>143</v>
      </c>
      <c r="E7" s="58">
        <v>-0.12587412587412583</v>
      </c>
      <c r="F7" s="126">
        <v>744</v>
      </c>
      <c r="G7" s="126">
        <v>836</v>
      </c>
      <c r="H7" s="58">
        <v>-0.11004784688995217</v>
      </c>
    </row>
    <row r="8" spans="2:8" ht="26.25" customHeight="1">
      <c r="B8" s="5" t="s">
        <v>105</v>
      </c>
      <c r="C8" s="126">
        <v>2223</v>
      </c>
      <c r="D8" s="126">
        <v>1820</v>
      </c>
      <c r="E8" s="59">
        <v>0.22142857142857153</v>
      </c>
      <c r="F8" s="126">
        <v>20033</v>
      </c>
      <c r="G8" s="126">
        <v>10908</v>
      </c>
      <c r="H8" s="59">
        <v>0.83654198753208653</v>
      </c>
    </row>
    <row r="9" spans="2:8" ht="26.25" customHeight="1">
      <c r="B9" s="3" t="s">
        <v>106</v>
      </c>
      <c r="C9" s="125">
        <v>71</v>
      </c>
      <c r="D9" s="125">
        <v>147</v>
      </c>
      <c r="E9" s="57">
        <v>-0.51700680272108845</v>
      </c>
      <c r="F9" s="125">
        <v>1127</v>
      </c>
      <c r="G9" s="125">
        <v>1175</v>
      </c>
      <c r="H9" s="57">
        <v>-4.0851063829787204E-2</v>
      </c>
    </row>
    <row r="10" spans="2:8" ht="26.25" customHeight="1">
      <c r="B10" s="8" t="s">
        <v>107</v>
      </c>
      <c r="C10" s="127">
        <v>2998</v>
      </c>
      <c r="D10" s="127">
        <v>2584</v>
      </c>
      <c r="E10" s="60">
        <v>0.16021671826625394</v>
      </c>
      <c r="F10" s="127">
        <v>27303</v>
      </c>
      <c r="G10" s="127">
        <v>16784</v>
      </c>
      <c r="H10" s="60">
        <v>0.62672783603431848</v>
      </c>
    </row>
    <row r="11" spans="2:8" ht="26.25" customHeight="1">
      <c r="B11" s="129" t="s">
        <v>108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6.81640625" customWidth="1"/>
    <col min="4" max="4" width="9" customWidth="1"/>
    <col min="5" max="5" width="11" customWidth="1"/>
    <col min="6" max="6" width="9" customWidth="1"/>
    <col min="7" max="7" width="12.81640625" customWidth="1"/>
    <col min="8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61">
        <v>44504</v>
      </c>
    </row>
    <row r="2" spans="2:15" ht="14.5" customHeight="1">
      <c r="B2" s="194" t="s">
        <v>20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2:15" ht="14.5" customHeight="1">
      <c r="B3" s="195" t="s">
        <v>21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37</v>
      </c>
    </row>
    <row r="5" spans="2:15" ht="14.25" customHeight="1">
      <c r="B5" s="182" t="s">
        <v>0</v>
      </c>
      <c r="C5" s="182" t="s">
        <v>1</v>
      </c>
      <c r="D5" s="184" t="s">
        <v>87</v>
      </c>
      <c r="E5" s="185"/>
      <c r="F5" s="185"/>
      <c r="G5" s="185"/>
      <c r="H5" s="186"/>
      <c r="I5" s="185" t="s">
        <v>83</v>
      </c>
      <c r="J5" s="185"/>
      <c r="K5" s="184" t="s">
        <v>88</v>
      </c>
      <c r="L5" s="185"/>
      <c r="M5" s="185"/>
      <c r="N5" s="185"/>
      <c r="O5" s="186"/>
    </row>
    <row r="6" spans="2:15" ht="14.5" customHeight="1">
      <c r="B6" s="183"/>
      <c r="C6" s="183"/>
      <c r="D6" s="196" t="s">
        <v>89</v>
      </c>
      <c r="E6" s="197"/>
      <c r="F6" s="197"/>
      <c r="G6" s="197"/>
      <c r="H6" s="198"/>
      <c r="I6" s="197" t="s">
        <v>84</v>
      </c>
      <c r="J6" s="197"/>
      <c r="K6" s="196" t="s">
        <v>90</v>
      </c>
      <c r="L6" s="197"/>
      <c r="M6" s="197"/>
      <c r="N6" s="197"/>
      <c r="O6" s="198"/>
    </row>
    <row r="7" spans="2:15" ht="14.5" customHeight="1">
      <c r="B7" s="183"/>
      <c r="C7" s="183"/>
      <c r="D7" s="178">
        <v>2021</v>
      </c>
      <c r="E7" s="179"/>
      <c r="F7" s="187">
        <v>2020</v>
      </c>
      <c r="G7" s="187"/>
      <c r="H7" s="189" t="s">
        <v>23</v>
      </c>
      <c r="I7" s="191">
        <v>2021</v>
      </c>
      <c r="J7" s="178" t="s">
        <v>91</v>
      </c>
      <c r="K7" s="178">
        <v>2021</v>
      </c>
      <c r="L7" s="179"/>
      <c r="M7" s="187">
        <v>2020</v>
      </c>
      <c r="N7" s="179"/>
      <c r="O7" s="169" t="s">
        <v>23</v>
      </c>
    </row>
    <row r="8" spans="2:15" ht="14.5" customHeight="1">
      <c r="B8" s="170" t="s">
        <v>24</v>
      </c>
      <c r="C8" s="170" t="s">
        <v>25</v>
      </c>
      <c r="D8" s="180"/>
      <c r="E8" s="181"/>
      <c r="F8" s="188"/>
      <c r="G8" s="188"/>
      <c r="H8" s="190"/>
      <c r="I8" s="192"/>
      <c r="J8" s="193"/>
      <c r="K8" s="180"/>
      <c r="L8" s="181"/>
      <c r="M8" s="188"/>
      <c r="N8" s="181"/>
      <c r="O8" s="169"/>
    </row>
    <row r="9" spans="2:15" ht="14.25" customHeight="1">
      <c r="B9" s="170"/>
      <c r="C9" s="170"/>
      <c r="D9" s="160" t="s">
        <v>26</v>
      </c>
      <c r="E9" s="156" t="s">
        <v>2</v>
      </c>
      <c r="F9" s="159" t="s">
        <v>26</v>
      </c>
      <c r="G9" s="52" t="s">
        <v>2</v>
      </c>
      <c r="H9" s="172" t="s">
        <v>27</v>
      </c>
      <c r="I9" s="53" t="s">
        <v>26</v>
      </c>
      <c r="J9" s="174" t="s">
        <v>92</v>
      </c>
      <c r="K9" s="160" t="s">
        <v>26</v>
      </c>
      <c r="L9" s="51" t="s">
        <v>2</v>
      </c>
      <c r="M9" s="159" t="s">
        <v>26</v>
      </c>
      <c r="N9" s="51" t="s">
        <v>2</v>
      </c>
      <c r="O9" s="176" t="s">
        <v>27</v>
      </c>
    </row>
    <row r="10" spans="2:15" ht="14.5" customHeight="1">
      <c r="B10" s="171"/>
      <c r="C10" s="171"/>
      <c r="D10" s="157" t="s">
        <v>28</v>
      </c>
      <c r="E10" s="158" t="s">
        <v>29</v>
      </c>
      <c r="F10" s="49" t="s">
        <v>28</v>
      </c>
      <c r="G10" s="50" t="s">
        <v>29</v>
      </c>
      <c r="H10" s="173"/>
      <c r="I10" s="54" t="s">
        <v>28</v>
      </c>
      <c r="J10" s="175"/>
      <c r="K10" s="157" t="s">
        <v>28</v>
      </c>
      <c r="L10" s="158" t="s">
        <v>29</v>
      </c>
      <c r="M10" s="49" t="s">
        <v>28</v>
      </c>
      <c r="N10" s="158" t="s">
        <v>29</v>
      </c>
      <c r="O10" s="177"/>
    </row>
    <row r="11" spans="2:15" ht="14.5" customHeight="1">
      <c r="B11" s="62">
        <v>1</v>
      </c>
      <c r="C11" s="63" t="s">
        <v>3</v>
      </c>
      <c r="D11" s="64">
        <v>604</v>
      </c>
      <c r="E11" s="109">
        <v>0.20635462931329004</v>
      </c>
      <c r="F11" s="64">
        <v>591</v>
      </c>
      <c r="G11" s="69">
        <v>0.24251128436602379</v>
      </c>
      <c r="H11" s="67">
        <v>2.1996615905245376E-2</v>
      </c>
      <c r="I11" s="68">
        <v>580</v>
      </c>
      <c r="J11" s="69">
        <v>4.1379310344827669E-2</v>
      </c>
      <c r="K11" s="64">
        <v>6215</v>
      </c>
      <c r="L11" s="109">
        <v>0.23743123471882641</v>
      </c>
      <c r="M11" s="64">
        <v>3443</v>
      </c>
      <c r="N11" s="69">
        <v>0.22057787174066243</v>
      </c>
      <c r="O11" s="67">
        <v>0.805111821086262</v>
      </c>
    </row>
    <row r="12" spans="2:15" ht="14.5" customHeight="1">
      <c r="B12" s="70">
        <v>2</v>
      </c>
      <c r="C12" s="71" t="s">
        <v>9</v>
      </c>
      <c r="D12" s="72">
        <v>381</v>
      </c>
      <c r="E12" s="114">
        <v>0.1301674069012641</v>
      </c>
      <c r="F12" s="72">
        <v>364</v>
      </c>
      <c r="G12" s="84">
        <v>0.14936397209684038</v>
      </c>
      <c r="H12" s="74">
        <v>4.6703296703296759E-2</v>
      </c>
      <c r="I12" s="95">
        <v>403</v>
      </c>
      <c r="J12" s="84">
        <v>-5.4590570719602938E-2</v>
      </c>
      <c r="K12" s="72">
        <v>4513</v>
      </c>
      <c r="L12" s="114">
        <v>0.17240984107579463</v>
      </c>
      <c r="M12" s="72">
        <v>2424</v>
      </c>
      <c r="N12" s="84">
        <v>0.1552950221026331</v>
      </c>
      <c r="O12" s="74">
        <v>0.86179867986798686</v>
      </c>
    </row>
    <row r="13" spans="2:15" ht="14.5" customHeight="1">
      <c r="B13" s="70">
        <v>3</v>
      </c>
      <c r="C13" s="71" t="s">
        <v>8</v>
      </c>
      <c r="D13" s="72">
        <v>728</v>
      </c>
      <c r="E13" s="114">
        <v>0.24871882473522378</v>
      </c>
      <c r="F13" s="72">
        <v>455</v>
      </c>
      <c r="G13" s="84">
        <v>0.18670496512105048</v>
      </c>
      <c r="H13" s="74">
        <v>0.60000000000000009</v>
      </c>
      <c r="I13" s="95">
        <v>563</v>
      </c>
      <c r="J13" s="84">
        <v>0.29307282415630542</v>
      </c>
      <c r="K13" s="72">
        <v>4204</v>
      </c>
      <c r="L13" s="114">
        <v>0.16060513447432762</v>
      </c>
      <c r="M13" s="72">
        <v>2570</v>
      </c>
      <c r="N13" s="84">
        <v>0.16464860016657057</v>
      </c>
      <c r="O13" s="74">
        <v>0.63579766536964977</v>
      </c>
    </row>
    <row r="14" spans="2:15" ht="14.5" customHeight="1">
      <c r="B14" s="70">
        <v>4</v>
      </c>
      <c r="C14" s="71" t="s">
        <v>4</v>
      </c>
      <c r="D14" s="72">
        <v>406</v>
      </c>
      <c r="E14" s="114">
        <v>0.13870857533310557</v>
      </c>
      <c r="F14" s="72">
        <v>366</v>
      </c>
      <c r="G14" s="84">
        <v>0.15018465326220765</v>
      </c>
      <c r="H14" s="74">
        <v>0.1092896174863387</v>
      </c>
      <c r="I14" s="95">
        <v>489</v>
      </c>
      <c r="J14" s="84">
        <v>-0.1697341513292433</v>
      </c>
      <c r="K14" s="72">
        <v>4075</v>
      </c>
      <c r="L14" s="114">
        <v>0.15567695599022005</v>
      </c>
      <c r="M14" s="72">
        <v>2642</v>
      </c>
      <c r="N14" s="84">
        <v>0.16926132359536164</v>
      </c>
      <c r="O14" s="74">
        <v>0.54239212717638163</v>
      </c>
    </row>
    <row r="15" spans="2:15" ht="14.5" customHeight="1">
      <c r="B15" s="70">
        <v>5</v>
      </c>
      <c r="C15" s="71" t="s">
        <v>10</v>
      </c>
      <c r="D15" s="72">
        <v>370</v>
      </c>
      <c r="E15" s="114">
        <v>0.12640929279125385</v>
      </c>
      <c r="F15" s="72">
        <v>395</v>
      </c>
      <c r="G15" s="76">
        <v>0.16208453016003282</v>
      </c>
      <c r="H15" s="74">
        <v>-6.3291139240506333E-2</v>
      </c>
      <c r="I15" s="75">
        <v>219</v>
      </c>
      <c r="J15" s="76">
        <v>0.68949771689497719</v>
      </c>
      <c r="K15" s="72">
        <v>3691</v>
      </c>
      <c r="L15" s="114">
        <v>0.14100702933985329</v>
      </c>
      <c r="M15" s="72">
        <v>2380</v>
      </c>
      <c r="N15" s="76">
        <v>0.15247613556281633</v>
      </c>
      <c r="O15" s="74">
        <v>0.55084033613445382</v>
      </c>
    </row>
    <row r="16" spans="2:15" ht="14.5" customHeight="1">
      <c r="B16" s="70">
        <v>6</v>
      </c>
      <c r="C16" s="71" t="s">
        <v>12</v>
      </c>
      <c r="D16" s="72">
        <v>160</v>
      </c>
      <c r="E16" s="114">
        <v>5.4663477963785449E-2</v>
      </c>
      <c r="F16" s="72">
        <v>129</v>
      </c>
      <c r="G16" s="76">
        <v>5.2933935166187933E-2</v>
      </c>
      <c r="H16" s="74">
        <v>0.24031007751937983</v>
      </c>
      <c r="I16" s="75">
        <v>163</v>
      </c>
      <c r="J16" s="76">
        <v>-1.8404907975460127E-2</v>
      </c>
      <c r="K16" s="72">
        <v>1697</v>
      </c>
      <c r="L16" s="114">
        <v>6.4830378973105132E-2</v>
      </c>
      <c r="M16" s="72">
        <v>1173</v>
      </c>
      <c r="N16" s="76">
        <v>7.5148952527388041E-2</v>
      </c>
      <c r="O16" s="74">
        <v>0.4467178175618074</v>
      </c>
    </row>
    <row r="17" spans="2:15" ht="14.5" customHeight="1">
      <c r="B17" s="70">
        <v>7</v>
      </c>
      <c r="C17" s="71" t="s">
        <v>11</v>
      </c>
      <c r="D17" s="72">
        <v>189</v>
      </c>
      <c r="E17" s="114">
        <v>6.4571233344721563E-2</v>
      </c>
      <c r="F17" s="72">
        <v>105</v>
      </c>
      <c r="G17" s="84">
        <v>4.3085761181780875E-2</v>
      </c>
      <c r="H17" s="74">
        <v>0.8</v>
      </c>
      <c r="I17" s="95">
        <v>173</v>
      </c>
      <c r="J17" s="84">
        <v>9.2485549132947931E-2</v>
      </c>
      <c r="K17" s="72">
        <v>1219</v>
      </c>
      <c r="L17" s="114">
        <v>4.6569376528117358E-2</v>
      </c>
      <c r="M17" s="72">
        <v>690</v>
      </c>
      <c r="N17" s="84">
        <v>4.4205266192581201E-2</v>
      </c>
      <c r="O17" s="74">
        <v>0.76666666666666661</v>
      </c>
    </row>
    <row r="18" spans="2:15">
      <c r="B18" s="167" t="s">
        <v>64</v>
      </c>
      <c r="C18" s="168"/>
      <c r="D18" s="45">
        <f>SUM(D11:D17)</f>
        <v>2838</v>
      </c>
      <c r="E18" s="29">
        <f>D18/D20</f>
        <v>0.96959344038264439</v>
      </c>
      <c r="F18" s="27">
        <f>SUM(F11:F17)</f>
        <v>2405</v>
      </c>
      <c r="G18" s="29">
        <f>F18/F20</f>
        <v>0.98686910135412387</v>
      </c>
      <c r="H18" s="43">
        <f>D18/F18-1</f>
        <v>0.18004158004158</v>
      </c>
      <c r="I18" s="27">
        <f>SUM(I11:I17)</f>
        <v>2590</v>
      </c>
      <c r="J18" s="29">
        <f>D18/I18-1</f>
        <v>9.5752895752895695E-2</v>
      </c>
      <c r="K18" s="27">
        <f>SUM(K11:K17)</f>
        <v>25614</v>
      </c>
      <c r="L18" s="29">
        <f>K18/K20</f>
        <v>0.97852995110024454</v>
      </c>
      <c r="M18" s="27">
        <f>SUM(M11:M17)</f>
        <v>15322</v>
      </c>
      <c r="N18" s="29">
        <f>M18/M20</f>
        <v>0.98161317188801334</v>
      </c>
      <c r="O18" s="43">
        <f>K18/M18-1</f>
        <v>0.67171387547317574</v>
      </c>
    </row>
    <row r="19" spans="2:15">
      <c r="B19" s="167" t="s">
        <v>30</v>
      </c>
      <c r="C19" s="168"/>
      <c r="D19" s="27">
        <f>D20-D18</f>
        <v>89</v>
      </c>
      <c r="E19" s="29">
        <f>D19/D20</f>
        <v>3.0406559617355656E-2</v>
      </c>
      <c r="F19" s="27">
        <f>F20-F18</f>
        <v>32</v>
      </c>
      <c r="G19" s="29">
        <f>F19/F20</f>
        <v>1.3130898645876077E-2</v>
      </c>
      <c r="H19" s="43">
        <f>D19/F19-1</f>
        <v>1.78125</v>
      </c>
      <c r="I19" s="27">
        <f>I20-I18</f>
        <v>92</v>
      </c>
      <c r="J19" s="29">
        <f>D19/I19-1</f>
        <v>-3.2608695652173947E-2</v>
      </c>
      <c r="K19" s="27">
        <f>K20-K18</f>
        <v>562</v>
      </c>
      <c r="L19" s="44">
        <f>K19/K20</f>
        <v>2.1470048899755501E-2</v>
      </c>
      <c r="M19" s="27">
        <f>M20-M18</f>
        <v>287</v>
      </c>
      <c r="N19" s="29">
        <f>M19/M20</f>
        <v>1.8386828111986674E-2</v>
      </c>
      <c r="O19" s="43">
        <f>K19/M19-1</f>
        <v>0.95818815331010443</v>
      </c>
    </row>
    <row r="20" spans="2:15">
      <c r="B20" s="165" t="s">
        <v>31</v>
      </c>
      <c r="C20" s="166"/>
      <c r="D20" s="46">
        <v>2927</v>
      </c>
      <c r="E20" s="77">
        <v>1</v>
      </c>
      <c r="F20" s="46">
        <v>2437</v>
      </c>
      <c r="G20" s="78">
        <v>1</v>
      </c>
      <c r="H20" s="41">
        <v>0.20106688551497753</v>
      </c>
      <c r="I20" s="47">
        <v>2682</v>
      </c>
      <c r="J20" s="42">
        <v>9.1349739000745611E-2</v>
      </c>
      <c r="K20" s="46">
        <v>26176</v>
      </c>
      <c r="L20" s="77">
        <v>1</v>
      </c>
      <c r="M20" s="46">
        <v>15609</v>
      </c>
      <c r="N20" s="78">
        <v>1</v>
      </c>
      <c r="O20" s="41">
        <v>0.67698122877826905</v>
      </c>
    </row>
    <row r="21" spans="2:15">
      <c r="B21" s="48" t="s">
        <v>44</v>
      </c>
    </row>
    <row r="22" spans="2:15">
      <c r="B22" s="139" t="s">
        <v>73</v>
      </c>
    </row>
    <row r="23" spans="2:15">
      <c r="B23" s="142" t="s">
        <v>74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2" priority="93" operator="lessThan">
      <formula>0</formula>
    </cfRule>
  </conditionalFormatting>
  <conditionalFormatting sqref="H19">
    <cfRule type="cellIs" dxfId="131" priority="94" operator="lessThan">
      <formula>0</formula>
    </cfRule>
  </conditionalFormatting>
  <conditionalFormatting sqref="J18:J19">
    <cfRule type="cellIs" dxfId="130" priority="92" operator="lessThan">
      <formula>0</formula>
    </cfRule>
  </conditionalFormatting>
  <conditionalFormatting sqref="O19">
    <cfRule type="cellIs" dxfId="129" priority="91" operator="lessThan">
      <formula>0</formula>
    </cfRule>
  </conditionalFormatting>
  <conditionalFormatting sqref="O18">
    <cfRule type="cellIs" dxfId="128" priority="90" operator="lessThan">
      <formula>0</formula>
    </cfRule>
  </conditionalFormatting>
  <conditionalFormatting sqref="O20 J20 H20">
    <cfRule type="cellIs" dxfId="127" priority="13" operator="lessThan">
      <formula>0</formula>
    </cfRule>
  </conditionalFormatting>
  <conditionalFormatting sqref="H11:H15 J11:J15 O11:O15">
    <cfRule type="cellIs" dxfId="126" priority="6" operator="lessThan">
      <formula>0</formula>
    </cfRule>
  </conditionalFormatting>
  <conditionalFormatting sqref="H16:H17 J16:J17 O16:O17">
    <cfRule type="cellIs" dxfId="125" priority="5" operator="lessThan">
      <formula>0</formula>
    </cfRule>
  </conditionalFormatting>
  <conditionalFormatting sqref="D11:E17 G11:J17 L11:L17 N11:O17">
    <cfRule type="cellIs" dxfId="124" priority="4" operator="equal">
      <formula>0</formula>
    </cfRule>
  </conditionalFormatting>
  <conditionalFormatting sqref="F11:F17">
    <cfRule type="cellIs" dxfId="123" priority="3" operator="equal">
      <formula>0</formula>
    </cfRule>
  </conditionalFormatting>
  <conditionalFormatting sqref="K11:K17">
    <cfRule type="cellIs" dxfId="122" priority="2" operator="equal">
      <formula>0</formula>
    </cfRule>
  </conditionalFormatting>
  <conditionalFormatting sqref="M11:M17">
    <cfRule type="cellIs" dxfId="12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61">
        <v>44504</v>
      </c>
    </row>
    <row r="2" spans="2:15" ht="14.5" customHeight="1">
      <c r="B2" s="194" t="s">
        <v>20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21"/>
    </row>
    <row r="3" spans="2:15" ht="14.5" customHeight="1">
      <c r="B3" s="195" t="s">
        <v>21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9" t="s">
        <v>37</v>
      </c>
    </row>
    <row r="4" spans="2:15" ht="14.5" customHeight="1">
      <c r="B4" s="182" t="s">
        <v>22</v>
      </c>
      <c r="C4" s="182" t="s">
        <v>1</v>
      </c>
      <c r="D4" s="184" t="s">
        <v>87</v>
      </c>
      <c r="E4" s="185"/>
      <c r="F4" s="185"/>
      <c r="G4" s="185"/>
      <c r="H4" s="186"/>
      <c r="I4" s="185" t="s">
        <v>83</v>
      </c>
      <c r="J4" s="185"/>
      <c r="K4" s="184" t="s">
        <v>88</v>
      </c>
      <c r="L4" s="185"/>
      <c r="M4" s="185"/>
      <c r="N4" s="185"/>
      <c r="O4" s="186"/>
    </row>
    <row r="5" spans="2:15" ht="14.5" customHeight="1">
      <c r="B5" s="183"/>
      <c r="C5" s="183"/>
      <c r="D5" s="196" t="s">
        <v>89</v>
      </c>
      <c r="E5" s="197"/>
      <c r="F5" s="197"/>
      <c r="G5" s="197"/>
      <c r="H5" s="198"/>
      <c r="I5" s="197" t="s">
        <v>84</v>
      </c>
      <c r="J5" s="197"/>
      <c r="K5" s="196" t="s">
        <v>90</v>
      </c>
      <c r="L5" s="197"/>
      <c r="M5" s="197"/>
      <c r="N5" s="197"/>
      <c r="O5" s="198"/>
    </row>
    <row r="6" spans="2:15" ht="14.5" customHeight="1">
      <c r="B6" s="183"/>
      <c r="C6" s="199"/>
      <c r="D6" s="178">
        <v>2021</v>
      </c>
      <c r="E6" s="179"/>
      <c r="F6" s="187">
        <v>2020</v>
      </c>
      <c r="G6" s="187"/>
      <c r="H6" s="189" t="s">
        <v>23</v>
      </c>
      <c r="I6" s="191">
        <v>2021</v>
      </c>
      <c r="J6" s="178" t="s">
        <v>91</v>
      </c>
      <c r="K6" s="178">
        <v>2021</v>
      </c>
      <c r="L6" s="179"/>
      <c r="M6" s="187">
        <v>2020</v>
      </c>
      <c r="N6" s="179"/>
      <c r="O6" s="169" t="s">
        <v>23</v>
      </c>
    </row>
    <row r="7" spans="2:15" ht="14.5" customHeight="1">
      <c r="B7" s="170" t="s">
        <v>22</v>
      </c>
      <c r="C7" s="200" t="s">
        <v>25</v>
      </c>
      <c r="D7" s="180"/>
      <c r="E7" s="181"/>
      <c r="F7" s="188"/>
      <c r="G7" s="188"/>
      <c r="H7" s="190"/>
      <c r="I7" s="192"/>
      <c r="J7" s="193"/>
      <c r="K7" s="180"/>
      <c r="L7" s="181"/>
      <c r="M7" s="188"/>
      <c r="N7" s="181"/>
      <c r="O7" s="169"/>
    </row>
    <row r="8" spans="2:15" ht="14.5" customHeight="1">
      <c r="B8" s="170"/>
      <c r="C8" s="200"/>
      <c r="D8" s="160" t="s">
        <v>26</v>
      </c>
      <c r="E8" s="156" t="s">
        <v>2</v>
      </c>
      <c r="F8" s="159" t="s">
        <v>26</v>
      </c>
      <c r="G8" s="52" t="s">
        <v>2</v>
      </c>
      <c r="H8" s="172" t="s">
        <v>27</v>
      </c>
      <c r="I8" s="53" t="s">
        <v>26</v>
      </c>
      <c r="J8" s="174" t="s">
        <v>92</v>
      </c>
      <c r="K8" s="160" t="s">
        <v>26</v>
      </c>
      <c r="L8" s="51" t="s">
        <v>2</v>
      </c>
      <c r="M8" s="159" t="s">
        <v>26</v>
      </c>
      <c r="N8" s="51" t="s">
        <v>2</v>
      </c>
      <c r="O8" s="176" t="s">
        <v>27</v>
      </c>
    </row>
    <row r="9" spans="2:15" ht="14.5" customHeight="1">
      <c r="B9" s="171"/>
      <c r="C9" s="201"/>
      <c r="D9" s="157" t="s">
        <v>28</v>
      </c>
      <c r="E9" s="158" t="s">
        <v>29</v>
      </c>
      <c r="F9" s="49" t="s">
        <v>28</v>
      </c>
      <c r="G9" s="50" t="s">
        <v>29</v>
      </c>
      <c r="H9" s="173"/>
      <c r="I9" s="54" t="s">
        <v>28</v>
      </c>
      <c r="J9" s="175"/>
      <c r="K9" s="157" t="s">
        <v>28</v>
      </c>
      <c r="L9" s="158" t="s">
        <v>29</v>
      </c>
      <c r="M9" s="49" t="s">
        <v>28</v>
      </c>
      <c r="N9" s="158" t="s">
        <v>29</v>
      </c>
      <c r="O9" s="177"/>
    </row>
    <row r="10" spans="2:15" ht="14.5" customHeight="1">
      <c r="B10" s="70"/>
      <c r="C10" s="63" t="s">
        <v>12</v>
      </c>
      <c r="D10" s="79">
        <v>83</v>
      </c>
      <c r="E10" s="65">
        <v>0.42564102564102563</v>
      </c>
      <c r="F10" s="80">
        <v>71</v>
      </c>
      <c r="G10" s="66">
        <v>0.3256880733944954</v>
      </c>
      <c r="H10" s="67">
        <v>0.16901408450704225</v>
      </c>
      <c r="I10" s="80">
        <v>96</v>
      </c>
      <c r="J10" s="69">
        <v>-0.13541666666666663</v>
      </c>
      <c r="K10" s="79">
        <v>854</v>
      </c>
      <c r="L10" s="65">
        <v>0.42936148818501757</v>
      </c>
      <c r="M10" s="80">
        <v>734</v>
      </c>
      <c r="N10" s="66">
        <v>0.41562853907134767</v>
      </c>
      <c r="O10" s="67">
        <v>0.1634877384196185</v>
      </c>
    </row>
    <row r="11" spans="2:15" ht="14.5" customHeight="1">
      <c r="B11" s="70"/>
      <c r="C11" s="71" t="s">
        <v>4</v>
      </c>
      <c r="D11" s="81">
        <v>32</v>
      </c>
      <c r="E11" s="73">
        <v>0.1641025641025641</v>
      </c>
      <c r="F11" s="82">
        <v>70</v>
      </c>
      <c r="G11" s="83">
        <v>0.32110091743119268</v>
      </c>
      <c r="H11" s="74">
        <v>-0.54285714285714293</v>
      </c>
      <c r="I11" s="82">
        <v>48</v>
      </c>
      <c r="J11" s="84">
        <v>-0.33333333333333337</v>
      </c>
      <c r="K11" s="81">
        <v>412</v>
      </c>
      <c r="L11" s="73">
        <v>0.20713926596279539</v>
      </c>
      <c r="M11" s="82">
        <v>385</v>
      </c>
      <c r="N11" s="83">
        <v>0.21800679501698755</v>
      </c>
      <c r="O11" s="74">
        <v>7.0129870129870042E-2</v>
      </c>
    </row>
    <row r="12" spans="2:15" ht="14.5" customHeight="1">
      <c r="B12" s="70"/>
      <c r="C12" s="71" t="s">
        <v>9</v>
      </c>
      <c r="D12" s="81">
        <v>26</v>
      </c>
      <c r="E12" s="73">
        <v>0.13333333333333333</v>
      </c>
      <c r="F12" s="82">
        <v>37</v>
      </c>
      <c r="G12" s="83">
        <v>0.16972477064220184</v>
      </c>
      <c r="H12" s="74">
        <v>-0.29729729729729726</v>
      </c>
      <c r="I12" s="82">
        <v>37</v>
      </c>
      <c r="J12" s="84">
        <v>-0.29729729729729726</v>
      </c>
      <c r="K12" s="81">
        <v>370</v>
      </c>
      <c r="L12" s="73">
        <v>0.18602312719959779</v>
      </c>
      <c r="M12" s="82">
        <v>342</v>
      </c>
      <c r="N12" s="83">
        <v>0.19365798414496035</v>
      </c>
      <c r="O12" s="74">
        <v>8.1871345029239873E-2</v>
      </c>
    </row>
    <row r="13" spans="2:15" ht="14.5" customHeight="1">
      <c r="B13" s="70"/>
      <c r="C13" s="71" t="s">
        <v>42</v>
      </c>
      <c r="D13" s="81">
        <v>11</v>
      </c>
      <c r="E13" s="73">
        <v>5.6410256410256411E-2</v>
      </c>
      <c r="F13" s="82">
        <v>10</v>
      </c>
      <c r="G13" s="83">
        <v>4.5871559633027525E-2</v>
      </c>
      <c r="H13" s="74">
        <v>0.10000000000000009</v>
      </c>
      <c r="I13" s="82">
        <v>15</v>
      </c>
      <c r="J13" s="84">
        <v>-0.26666666666666672</v>
      </c>
      <c r="K13" s="81">
        <v>100</v>
      </c>
      <c r="L13" s="73">
        <v>5.0276520864756161E-2</v>
      </c>
      <c r="M13" s="82">
        <v>90</v>
      </c>
      <c r="N13" s="83">
        <v>5.0962627406568518E-2</v>
      </c>
      <c r="O13" s="74">
        <v>0.11111111111111116</v>
      </c>
    </row>
    <row r="14" spans="2:15" ht="14.5" customHeight="1">
      <c r="B14" s="111"/>
      <c r="C14" s="71" t="s">
        <v>3</v>
      </c>
      <c r="D14" s="81">
        <v>17</v>
      </c>
      <c r="E14" s="73">
        <v>8.7179487179487175E-2</v>
      </c>
      <c r="F14" s="82">
        <v>9</v>
      </c>
      <c r="G14" s="83">
        <v>4.1284403669724773E-2</v>
      </c>
      <c r="H14" s="74">
        <v>0.88888888888888884</v>
      </c>
      <c r="I14" s="82">
        <v>5</v>
      </c>
      <c r="J14" s="84">
        <v>2.4</v>
      </c>
      <c r="K14" s="81">
        <v>79</v>
      </c>
      <c r="L14" s="73">
        <v>3.9718451483157363E-2</v>
      </c>
      <c r="M14" s="82">
        <v>105</v>
      </c>
      <c r="N14" s="83">
        <v>5.9456398640996604E-2</v>
      </c>
      <c r="O14" s="74">
        <v>-0.24761904761904763</v>
      </c>
    </row>
    <row r="15" spans="2:15" ht="14.5" customHeight="1">
      <c r="B15" s="70"/>
      <c r="C15" s="71" t="s">
        <v>11</v>
      </c>
      <c r="D15" s="81">
        <v>10</v>
      </c>
      <c r="E15" s="73">
        <v>5.128205128205128E-2</v>
      </c>
      <c r="F15" s="82">
        <v>10</v>
      </c>
      <c r="G15" s="83">
        <v>4.5871559633027525E-2</v>
      </c>
      <c r="H15" s="74">
        <v>0</v>
      </c>
      <c r="I15" s="82">
        <v>9</v>
      </c>
      <c r="J15" s="84">
        <v>0.11111111111111116</v>
      </c>
      <c r="K15" s="81">
        <v>55</v>
      </c>
      <c r="L15" s="73">
        <v>2.7652086475615886E-2</v>
      </c>
      <c r="M15" s="82">
        <v>51</v>
      </c>
      <c r="N15" s="83">
        <v>2.8878822197055492E-2</v>
      </c>
      <c r="O15" s="74">
        <v>7.8431372549019551E-2</v>
      </c>
    </row>
    <row r="16" spans="2:15" ht="14.5" customHeight="1">
      <c r="B16" s="70"/>
      <c r="C16" s="71" t="s">
        <v>72</v>
      </c>
      <c r="D16" s="81">
        <v>0</v>
      </c>
      <c r="E16" s="73">
        <v>0</v>
      </c>
      <c r="F16" s="82">
        <v>0</v>
      </c>
      <c r="G16" s="83">
        <v>0</v>
      </c>
      <c r="H16" s="74"/>
      <c r="I16" s="82">
        <v>1</v>
      </c>
      <c r="J16" s="84">
        <v>-1</v>
      </c>
      <c r="K16" s="81">
        <v>20</v>
      </c>
      <c r="L16" s="73">
        <v>1.0055304172951232E-2</v>
      </c>
      <c r="M16" s="82">
        <v>3</v>
      </c>
      <c r="N16" s="83">
        <v>1.6987542468856172E-3</v>
      </c>
      <c r="O16" s="74">
        <v>5.666666666666667</v>
      </c>
    </row>
    <row r="17" spans="2:15" ht="14.5" customHeight="1">
      <c r="B17" s="128"/>
      <c r="C17" s="85" t="s">
        <v>30</v>
      </c>
      <c r="D17" s="86">
        <v>16</v>
      </c>
      <c r="E17" s="87">
        <v>8.2051282051282051E-2</v>
      </c>
      <c r="F17" s="86">
        <v>11</v>
      </c>
      <c r="G17" s="87">
        <v>5.0458715596330278E-2</v>
      </c>
      <c r="H17" s="88">
        <v>0.45454545454545459</v>
      </c>
      <c r="I17" s="86">
        <v>6</v>
      </c>
      <c r="J17" s="87">
        <v>2.7777777777777776E-2</v>
      </c>
      <c r="K17" s="86">
        <v>99</v>
      </c>
      <c r="L17" s="87">
        <v>4.9773755656108594E-2</v>
      </c>
      <c r="M17" s="86">
        <v>56</v>
      </c>
      <c r="N17" s="87">
        <v>3.1710079275198186E-2</v>
      </c>
      <c r="O17" s="89">
        <v>0.76785714285714279</v>
      </c>
    </row>
    <row r="18" spans="2:15" ht="14.5" customHeight="1">
      <c r="B18" s="23" t="s">
        <v>5</v>
      </c>
      <c r="C18" s="90" t="s">
        <v>31</v>
      </c>
      <c r="D18" s="91">
        <v>195</v>
      </c>
      <c r="E18" s="15">
        <v>1.0000000000000002</v>
      </c>
      <c r="F18" s="91">
        <v>218</v>
      </c>
      <c r="G18" s="15">
        <v>1</v>
      </c>
      <c r="H18" s="16">
        <v>-0.10550458715596334</v>
      </c>
      <c r="I18" s="91">
        <v>216</v>
      </c>
      <c r="J18" s="17">
        <v>-9.722222222222221E-2</v>
      </c>
      <c r="K18" s="91">
        <v>1989</v>
      </c>
      <c r="L18" s="15">
        <v>0.99999999999999978</v>
      </c>
      <c r="M18" s="91">
        <v>1766</v>
      </c>
      <c r="N18" s="17">
        <v>0.99999999999999967</v>
      </c>
      <c r="O18" s="19">
        <v>0.12627406568516419</v>
      </c>
    </row>
    <row r="19" spans="2:15" ht="14.5" customHeight="1">
      <c r="B19" s="70"/>
      <c r="C19" s="63" t="s">
        <v>3</v>
      </c>
      <c r="D19" s="79">
        <v>587</v>
      </c>
      <c r="E19" s="65">
        <v>0.21525485881921524</v>
      </c>
      <c r="F19" s="80">
        <v>582</v>
      </c>
      <c r="G19" s="66">
        <v>0.26239855725879169</v>
      </c>
      <c r="H19" s="67">
        <v>8.5910652920961894E-3</v>
      </c>
      <c r="I19" s="80">
        <v>575</v>
      </c>
      <c r="J19" s="69">
        <v>2.0869565217391362E-2</v>
      </c>
      <c r="K19" s="79">
        <v>6136</v>
      </c>
      <c r="L19" s="65">
        <v>0.25407867494824016</v>
      </c>
      <c r="M19" s="80">
        <v>3335</v>
      </c>
      <c r="N19" s="66">
        <v>0.24103787221740389</v>
      </c>
      <c r="O19" s="67">
        <v>0.83988005997001491</v>
      </c>
    </row>
    <row r="20" spans="2:15" ht="14.5" customHeight="1">
      <c r="B20" s="70"/>
      <c r="C20" s="71" t="s">
        <v>8</v>
      </c>
      <c r="D20" s="81">
        <v>724</v>
      </c>
      <c r="E20" s="73">
        <v>0.26549321598826547</v>
      </c>
      <c r="F20" s="82">
        <v>452</v>
      </c>
      <c r="G20" s="83">
        <v>0.20378719567177639</v>
      </c>
      <c r="H20" s="74">
        <v>0.60176991150442483</v>
      </c>
      <c r="I20" s="82">
        <v>563</v>
      </c>
      <c r="J20" s="84">
        <v>0.28596802841918301</v>
      </c>
      <c r="K20" s="81">
        <v>4194</v>
      </c>
      <c r="L20" s="73">
        <v>0.17366459627329192</v>
      </c>
      <c r="M20" s="82">
        <v>2566</v>
      </c>
      <c r="N20" s="83">
        <v>0.18545822492049727</v>
      </c>
      <c r="O20" s="74">
        <v>0.63445050662509739</v>
      </c>
    </row>
    <row r="21" spans="2:15" ht="14.5" customHeight="1">
      <c r="B21" s="70"/>
      <c r="C21" s="71" t="s">
        <v>9</v>
      </c>
      <c r="D21" s="81">
        <v>355</v>
      </c>
      <c r="E21" s="73">
        <v>0.13017968463513019</v>
      </c>
      <c r="F21" s="82">
        <v>326</v>
      </c>
      <c r="G21" s="83">
        <v>0.14697926059513075</v>
      </c>
      <c r="H21" s="74">
        <v>8.8957055214723857E-2</v>
      </c>
      <c r="I21" s="82">
        <v>366</v>
      </c>
      <c r="J21" s="84">
        <v>-3.0054644808743203E-2</v>
      </c>
      <c r="K21" s="81">
        <v>4141</v>
      </c>
      <c r="L21" s="73">
        <v>0.17146997929606625</v>
      </c>
      <c r="M21" s="82">
        <v>2081</v>
      </c>
      <c r="N21" s="83">
        <v>0.15040474125469788</v>
      </c>
      <c r="O21" s="74">
        <v>0.98990869774147039</v>
      </c>
    </row>
    <row r="22" spans="2:15" ht="14.5" customHeight="1">
      <c r="B22" s="70"/>
      <c r="C22" s="71" t="s">
        <v>10</v>
      </c>
      <c r="D22" s="81">
        <v>370</v>
      </c>
      <c r="E22" s="73">
        <v>0.13568023469013568</v>
      </c>
      <c r="F22" s="82">
        <v>395</v>
      </c>
      <c r="G22" s="83">
        <v>0.17808836789900812</v>
      </c>
      <c r="H22" s="74">
        <v>-6.3291139240506333E-2</v>
      </c>
      <c r="I22" s="82">
        <v>219</v>
      </c>
      <c r="J22" s="84">
        <v>0.68949771689497719</v>
      </c>
      <c r="K22" s="81">
        <v>3691</v>
      </c>
      <c r="L22" s="73">
        <v>0.15283643892339543</v>
      </c>
      <c r="M22" s="82">
        <v>2380</v>
      </c>
      <c r="N22" s="83">
        <v>0.17201503324660306</v>
      </c>
      <c r="O22" s="74">
        <v>0.55084033613445382</v>
      </c>
    </row>
    <row r="23" spans="2:15" ht="14.5" customHeight="1">
      <c r="B23" s="111"/>
      <c r="C23" s="71" t="s">
        <v>4</v>
      </c>
      <c r="D23" s="81">
        <v>374</v>
      </c>
      <c r="E23" s="73">
        <v>0.13714704803813715</v>
      </c>
      <c r="F23" s="82">
        <v>296</v>
      </c>
      <c r="G23" s="83">
        <v>0.13345356176735798</v>
      </c>
      <c r="H23" s="74">
        <v>0.2635135135135136</v>
      </c>
      <c r="I23" s="82">
        <v>441</v>
      </c>
      <c r="J23" s="84">
        <v>-0.15192743764172334</v>
      </c>
      <c r="K23" s="81">
        <v>3640</v>
      </c>
      <c r="L23" s="73">
        <v>0.15072463768115943</v>
      </c>
      <c r="M23" s="82">
        <v>2257</v>
      </c>
      <c r="N23" s="83">
        <v>0.16312518068806015</v>
      </c>
      <c r="O23" s="74">
        <v>0.61276030128489145</v>
      </c>
    </row>
    <row r="24" spans="2:15" ht="14.5" customHeight="1">
      <c r="B24" s="70"/>
      <c r="C24" s="71" t="s">
        <v>11</v>
      </c>
      <c r="D24" s="81">
        <v>174</v>
      </c>
      <c r="E24" s="73">
        <v>6.3806380638063806E-2</v>
      </c>
      <c r="F24" s="82">
        <v>95</v>
      </c>
      <c r="G24" s="83">
        <v>4.2831379621280433E-2</v>
      </c>
      <c r="H24" s="74">
        <v>0.83157894736842097</v>
      </c>
      <c r="I24" s="82">
        <v>164</v>
      </c>
      <c r="J24" s="84">
        <v>6.0975609756097615E-2</v>
      </c>
      <c r="K24" s="81">
        <v>1158</v>
      </c>
      <c r="L24" s="73">
        <v>4.7950310559006212E-2</v>
      </c>
      <c r="M24" s="82">
        <v>639</v>
      </c>
      <c r="N24" s="83">
        <v>4.6183868169991329E-2</v>
      </c>
      <c r="O24" s="74">
        <v>0.81220657276995301</v>
      </c>
    </row>
    <row r="25" spans="2:15" ht="14.5" customHeight="1">
      <c r="B25" s="70"/>
      <c r="C25" s="71" t="s">
        <v>12</v>
      </c>
      <c r="D25" s="81">
        <v>77</v>
      </c>
      <c r="E25" s="73">
        <v>2.8236156949028236E-2</v>
      </c>
      <c r="F25" s="82">
        <v>58</v>
      </c>
      <c r="G25" s="83">
        <v>2.6149684400360685E-2</v>
      </c>
      <c r="H25" s="74">
        <v>0.32758620689655182</v>
      </c>
      <c r="I25" s="82">
        <v>67</v>
      </c>
      <c r="J25" s="84">
        <v>0.14925373134328357</v>
      </c>
      <c r="K25" s="81">
        <v>842</v>
      </c>
      <c r="L25" s="73">
        <v>3.486542443064182E-2</v>
      </c>
      <c r="M25" s="82">
        <v>438</v>
      </c>
      <c r="N25" s="83">
        <v>3.1656548135299223E-2</v>
      </c>
      <c r="O25" s="74">
        <v>0.92237442922374435</v>
      </c>
    </row>
    <row r="26" spans="2:15" ht="14.5" customHeight="1">
      <c r="B26" s="70"/>
      <c r="C26" s="71" t="s">
        <v>66</v>
      </c>
      <c r="D26" s="81">
        <v>64</v>
      </c>
      <c r="E26" s="73">
        <v>2.3469013568023469E-2</v>
      </c>
      <c r="F26" s="82">
        <v>12</v>
      </c>
      <c r="G26" s="83">
        <v>5.4102795311091077E-3</v>
      </c>
      <c r="H26" s="74">
        <v>4.333333333333333</v>
      </c>
      <c r="I26" s="82">
        <v>63</v>
      </c>
      <c r="J26" s="84">
        <v>1.5873015873015817E-2</v>
      </c>
      <c r="K26" s="81">
        <v>324</v>
      </c>
      <c r="L26" s="73">
        <v>1.3416149068322981E-2</v>
      </c>
      <c r="M26" s="82">
        <v>105</v>
      </c>
      <c r="N26" s="83">
        <v>7.5888985255854295E-3</v>
      </c>
      <c r="O26" s="74">
        <v>2.0857142857142859</v>
      </c>
    </row>
    <row r="27" spans="2:15" ht="14.5" customHeight="1">
      <c r="B27" s="128"/>
      <c r="C27" s="85" t="s">
        <v>30</v>
      </c>
      <c r="D27" s="86">
        <v>2</v>
      </c>
      <c r="E27" s="87">
        <v>7.334066740007334E-4</v>
      </c>
      <c r="F27" s="86">
        <v>2</v>
      </c>
      <c r="G27" s="92">
        <v>9.0171325518485117E-4</v>
      </c>
      <c r="H27" s="88">
        <v>0</v>
      </c>
      <c r="I27" s="86">
        <v>4</v>
      </c>
      <c r="J27" s="93">
        <v>-0.5</v>
      </c>
      <c r="K27" s="86">
        <v>24</v>
      </c>
      <c r="L27" s="92">
        <v>9.9378881987577643E-4</v>
      </c>
      <c r="M27" s="86">
        <v>35</v>
      </c>
      <c r="N27" s="92">
        <v>2.5296328418618098E-3</v>
      </c>
      <c r="O27" s="89">
        <v>-0.31428571428571428</v>
      </c>
    </row>
    <row r="28" spans="2:15" ht="14.5" customHeight="1">
      <c r="B28" s="22" t="s">
        <v>6</v>
      </c>
      <c r="C28" s="90" t="s">
        <v>31</v>
      </c>
      <c r="D28" s="34">
        <v>2727</v>
      </c>
      <c r="E28" s="15">
        <v>0.99999999999999989</v>
      </c>
      <c r="F28" s="34">
        <v>2218</v>
      </c>
      <c r="G28" s="15">
        <v>1</v>
      </c>
      <c r="H28" s="16">
        <v>0.22948602344454461</v>
      </c>
      <c r="I28" s="34">
        <v>2462</v>
      </c>
      <c r="J28" s="17">
        <v>0.10763606823720551</v>
      </c>
      <c r="K28" s="34">
        <v>24150</v>
      </c>
      <c r="L28" s="15">
        <v>1</v>
      </c>
      <c r="M28" s="34">
        <v>13836</v>
      </c>
      <c r="N28" s="17">
        <v>1</v>
      </c>
      <c r="O28" s="19">
        <v>0.74544666088464884</v>
      </c>
    </row>
    <row r="29" spans="2:15" ht="14.5" customHeight="1">
      <c r="B29" s="22" t="s">
        <v>53</v>
      </c>
      <c r="C29" s="90" t="s">
        <v>31</v>
      </c>
      <c r="D29" s="91">
        <v>5</v>
      </c>
      <c r="E29" s="15">
        <v>1</v>
      </c>
      <c r="F29" s="91">
        <v>1</v>
      </c>
      <c r="G29" s="15">
        <v>1</v>
      </c>
      <c r="H29" s="16">
        <v>4</v>
      </c>
      <c r="I29" s="91">
        <v>4</v>
      </c>
      <c r="J29" s="17">
        <v>0.25</v>
      </c>
      <c r="K29" s="91">
        <v>37</v>
      </c>
      <c r="L29" s="15">
        <v>1</v>
      </c>
      <c r="M29" s="91">
        <v>7</v>
      </c>
      <c r="N29" s="17">
        <v>1</v>
      </c>
      <c r="O29" s="19">
        <v>4.2857142857142856</v>
      </c>
    </row>
    <row r="30" spans="2:15" ht="14.5" customHeight="1">
      <c r="B30" s="23"/>
      <c r="C30" s="94" t="s">
        <v>31</v>
      </c>
      <c r="D30" s="35">
        <v>2927</v>
      </c>
      <c r="E30" s="10">
        <v>1</v>
      </c>
      <c r="F30" s="35">
        <v>2437</v>
      </c>
      <c r="G30" s="10">
        <v>1</v>
      </c>
      <c r="H30" s="11">
        <v>0.20106688551497753</v>
      </c>
      <c r="I30" s="35">
        <v>2682</v>
      </c>
      <c r="J30" s="12">
        <v>9.1349739000745611E-2</v>
      </c>
      <c r="K30" s="35">
        <v>26176</v>
      </c>
      <c r="L30" s="10">
        <v>1</v>
      </c>
      <c r="M30" s="35">
        <v>15609</v>
      </c>
      <c r="N30" s="10">
        <v>1</v>
      </c>
      <c r="O30" s="20">
        <v>0.67698122877826905</v>
      </c>
    </row>
    <row r="31" spans="2:15" ht="14.5" customHeight="1">
      <c r="B31" s="139" t="s">
        <v>73</v>
      </c>
      <c r="C31" s="141"/>
      <c r="D31" s="139"/>
      <c r="E31" s="139"/>
      <c r="F31" s="139"/>
      <c r="G31" s="139"/>
    </row>
    <row r="32" spans="2:15">
      <c r="B32" s="142" t="s">
        <v>74</v>
      </c>
      <c r="C32" s="139"/>
      <c r="D32" s="139"/>
      <c r="E32" s="139"/>
      <c r="F32" s="139"/>
      <c r="G32" s="139"/>
    </row>
    <row r="34" spans="2:15">
      <c r="B34" s="194" t="s">
        <v>40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21"/>
    </row>
    <row r="35" spans="2:15">
      <c r="B35" s="195" t="s">
        <v>41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9" t="s">
        <v>37</v>
      </c>
    </row>
    <row r="36" spans="2:15" ht="14.5" customHeight="1">
      <c r="B36" s="182" t="s">
        <v>22</v>
      </c>
      <c r="C36" s="182" t="s">
        <v>1</v>
      </c>
      <c r="D36" s="184" t="s">
        <v>87</v>
      </c>
      <c r="E36" s="185"/>
      <c r="F36" s="185"/>
      <c r="G36" s="185"/>
      <c r="H36" s="186"/>
      <c r="I36" s="185" t="s">
        <v>83</v>
      </c>
      <c r="J36" s="185"/>
      <c r="K36" s="184" t="s">
        <v>88</v>
      </c>
      <c r="L36" s="185"/>
      <c r="M36" s="185"/>
      <c r="N36" s="185"/>
      <c r="O36" s="186"/>
    </row>
    <row r="37" spans="2:15" ht="14.5" customHeight="1">
      <c r="B37" s="183"/>
      <c r="C37" s="183"/>
      <c r="D37" s="196" t="s">
        <v>89</v>
      </c>
      <c r="E37" s="197"/>
      <c r="F37" s="197"/>
      <c r="G37" s="197"/>
      <c r="H37" s="198"/>
      <c r="I37" s="197" t="s">
        <v>84</v>
      </c>
      <c r="J37" s="197"/>
      <c r="K37" s="196" t="s">
        <v>90</v>
      </c>
      <c r="L37" s="197"/>
      <c r="M37" s="197"/>
      <c r="N37" s="197"/>
      <c r="O37" s="198"/>
    </row>
    <row r="38" spans="2:15" ht="14.5" customHeight="1">
      <c r="B38" s="183"/>
      <c r="C38" s="199"/>
      <c r="D38" s="178">
        <v>2021</v>
      </c>
      <c r="E38" s="179"/>
      <c r="F38" s="187">
        <v>2020</v>
      </c>
      <c r="G38" s="187"/>
      <c r="H38" s="189" t="s">
        <v>23</v>
      </c>
      <c r="I38" s="191">
        <v>2021</v>
      </c>
      <c r="J38" s="178" t="s">
        <v>91</v>
      </c>
      <c r="K38" s="178">
        <v>2021</v>
      </c>
      <c r="L38" s="179"/>
      <c r="M38" s="187">
        <v>2020</v>
      </c>
      <c r="N38" s="179"/>
      <c r="O38" s="169" t="s">
        <v>23</v>
      </c>
    </row>
    <row r="39" spans="2:15" ht="18.75" customHeight="1">
      <c r="B39" s="170" t="s">
        <v>22</v>
      </c>
      <c r="C39" s="200" t="s">
        <v>25</v>
      </c>
      <c r="D39" s="180"/>
      <c r="E39" s="181"/>
      <c r="F39" s="188"/>
      <c r="G39" s="188"/>
      <c r="H39" s="190"/>
      <c r="I39" s="192"/>
      <c r="J39" s="193"/>
      <c r="K39" s="180"/>
      <c r="L39" s="181"/>
      <c r="M39" s="188"/>
      <c r="N39" s="181"/>
      <c r="O39" s="169"/>
    </row>
    <row r="40" spans="2:15" ht="14.5" customHeight="1">
      <c r="B40" s="170"/>
      <c r="C40" s="200"/>
      <c r="D40" s="160" t="s">
        <v>26</v>
      </c>
      <c r="E40" s="156" t="s">
        <v>2</v>
      </c>
      <c r="F40" s="159" t="s">
        <v>26</v>
      </c>
      <c r="G40" s="52" t="s">
        <v>2</v>
      </c>
      <c r="H40" s="172" t="s">
        <v>27</v>
      </c>
      <c r="I40" s="53" t="s">
        <v>26</v>
      </c>
      <c r="J40" s="174" t="s">
        <v>92</v>
      </c>
      <c r="K40" s="160" t="s">
        <v>26</v>
      </c>
      <c r="L40" s="51" t="s">
        <v>2</v>
      </c>
      <c r="M40" s="159" t="s">
        <v>26</v>
      </c>
      <c r="N40" s="51" t="s">
        <v>2</v>
      </c>
      <c r="O40" s="176" t="s">
        <v>27</v>
      </c>
    </row>
    <row r="41" spans="2:15" ht="25">
      <c r="B41" s="171"/>
      <c r="C41" s="201"/>
      <c r="D41" s="157" t="s">
        <v>28</v>
      </c>
      <c r="E41" s="158" t="s">
        <v>29</v>
      </c>
      <c r="F41" s="49" t="s">
        <v>28</v>
      </c>
      <c r="G41" s="50" t="s">
        <v>29</v>
      </c>
      <c r="H41" s="173"/>
      <c r="I41" s="54" t="s">
        <v>28</v>
      </c>
      <c r="J41" s="175"/>
      <c r="K41" s="157" t="s">
        <v>28</v>
      </c>
      <c r="L41" s="158" t="s">
        <v>29</v>
      </c>
      <c r="M41" s="49" t="s">
        <v>28</v>
      </c>
      <c r="N41" s="158" t="s">
        <v>29</v>
      </c>
      <c r="O41" s="177"/>
    </row>
    <row r="42" spans="2:15">
      <c r="B42" s="70"/>
      <c r="C42" s="63" t="s">
        <v>12</v>
      </c>
      <c r="D42" s="79">
        <v>1</v>
      </c>
      <c r="E42" s="65">
        <v>1</v>
      </c>
      <c r="F42" s="80"/>
      <c r="G42" s="66"/>
      <c r="H42" s="67"/>
      <c r="I42" s="80"/>
      <c r="J42" s="69"/>
      <c r="K42" s="79">
        <v>2</v>
      </c>
      <c r="L42" s="65">
        <v>1</v>
      </c>
      <c r="M42" s="80">
        <v>1</v>
      </c>
      <c r="N42" s="66">
        <v>0.5</v>
      </c>
      <c r="O42" s="67">
        <v>1</v>
      </c>
    </row>
    <row r="43" spans="2:15">
      <c r="B43" s="70"/>
      <c r="C43" s="71" t="s">
        <v>9</v>
      </c>
      <c r="D43" s="81">
        <v>0</v>
      </c>
      <c r="E43" s="73">
        <v>0</v>
      </c>
      <c r="F43" s="82"/>
      <c r="G43" s="83"/>
      <c r="H43" s="74"/>
      <c r="I43" s="82"/>
      <c r="J43" s="84"/>
      <c r="K43" s="81">
        <v>0</v>
      </c>
      <c r="L43" s="73">
        <v>0</v>
      </c>
      <c r="M43" s="82">
        <v>1</v>
      </c>
      <c r="N43" s="83">
        <v>0.5</v>
      </c>
      <c r="O43" s="74">
        <v>-1</v>
      </c>
    </row>
    <row r="44" spans="2:15">
      <c r="B44" s="22" t="s">
        <v>5</v>
      </c>
      <c r="C44" s="90" t="s">
        <v>31</v>
      </c>
      <c r="D44" s="34">
        <v>1</v>
      </c>
      <c r="E44" s="15">
        <v>1</v>
      </c>
      <c r="F44" s="34">
        <v>0</v>
      </c>
      <c r="G44" s="15">
        <v>0</v>
      </c>
      <c r="H44" s="16"/>
      <c r="I44" s="34">
        <v>0</v>
      </c>
      <c r="J44" s="17">
        <v>0</v>
      </c>
      <c r="K44" s="34">
        <v>2</v>
      </c>
      <c r="L44" s="15">
        <v>1</v>
      </c>
      <c r="M44" s="34">
        <v>2</v>
      </c>
      <c r="N44" s="17">
        <v>1</v>
      </c>
      <c r="O44" s="19">
        <v>0</v>
      </c>
    </row>
    <row r="45" spans="2:15">
      <c r="B45" s="70"/>
      <c r="C45" s="63" t="s">
        <v>3</v>
      </c>
      <c r="D45" s="79">
        <v>508</v>
      </c>
      <c r="E45" s="65">
        <v>0.2285200179937022</v>
      </c>
      <c r="F45" s="80">
        <v>532</v>
      </c>
      <c r="G45" s="66">
        <v>0.29230769230769232</v>
      </c>
      <c r="H45" s="67">
        <v>-4.5112781954887216E-2</v>
      </c>
      <c r="I45" s="80">
        <v>500</v>
      </c>
      <c r="J45" s="69">
        <v>1.6000000000000014E-2</v>
      </c>
      <c r="K45" s="79">
        <v>5396</v>
      </c>
      <c r="L45" s="65">
        <v>0.26935556332052113</v>
      </c>
      <c r="M45" s="80">
        <v>2917</v>
      </c>
      <c r="N45" s="66">
        <v>0.26741840850751741</v>
      </c>
      <c r="O45" s="67">
        <v>0.84984573191635238</v>
      </c>
    </row>
    <row r="46" spans="2:15">
      <c r="B46" s="70"/>
      <c r="C46" s="71" t="s">
        <v>8</v>
      </c>
      <c r="D46" s="81">
        <v>651</v>
      </c>
      <c r="E46" s="73">
        <v>0.29284750337381915</v>
      </c>
      <c r="F46" s="82">
        <v>350</v>
      </c>
      <c r="G46" s="83">
        <v>0.19230769230769232</v>
      </c>
      <c r="H46" s="74">
        <v>0.8600000000000001</v>
      </c>
      <c r="I46" s="82">
        <v>483</v>
      </c>
      <c r="J46" s="84">
        <v>0.34782608695652173</v>
      </c>
      <c r="K46" s="81">
        <v>3538</v>
      </c>
      <c r="L46" s="73">
        <v>0.17660859581690211</v>
      </c>
      <c r="M46" s="82">
        <v>1995</v>
      </c>
      <c r="N46" s="83">
        <v>0.1828932893289329</v>
      </c>
      <c r="O46" s="74">
        <v>0.77343358395989981</v>
      </c>
    </row>
    <row r="47" spans="2:15">
      <c r="B47" s="70"/>
      <c r="C47" s="71" t="s">
        <v>9</v>
      </c>
      <c r="D47" s="81">
        <v>290</v>
      </c>
      <c r="E47" s="73">
        <v>0.13045434098065678</v>
      </c>
      <c r="F47" s="82">
        <v>264</v>
      </c>
      <c r="G47" s="83">
        <v>0.14505494505494507</v>
      </c>
      <c r="H47" s="74">
        <v>9.8484848484848397E-2</v>
      </c>
      <c r="I47" s="82">
        <v>277</v>
      </c>
      <c r="J47" s="84">
        <v>4.6931407942238268E-2</v>
      </c>
      <c r="K47" s="81">
        <v>3428</v>
      </c>
      <c r="L47" s="73">
        <v>0.1711176558678181</v>
      </c>
      <c r="M47" s="82">
        <v>1521</v>
      </c>
      <c r="N47" s="83">
        <v>0.13943894389438943</v>
      </c>
      <c r="O47" s="74">
        <v>1.2537804076265613</v>
      </c>
    </row>
    <row r="48" spans="2:15">
      <c r="B48" s="70"/>
      <c r="C48" s="71" t="s">
        <v>10</v>
      </c>
      <c r="D48" s="81">
        <v>265</v>
      </c>
      <c r="E48" s="73">
        <v>0.11920827710301395</v>
      </c>
      <c r="F48" s="82">
        <v>310</v>
      </c>
      <c r="G48" s="83">
        <v>0.17032967032967034</v>
      </c>
      <c r="H48" s="74">
        <v>-0.14516129032258063</v>
      </c>
      <c r="I48" s="82">
        <v>142</v>
      </c>
      <c r="J48" s="84">
        <v>0.86619718309859151</v>
      </c>
      <c r="K48" s="81">
        <v>2871</v>
      </c>
      <c r="L48" s="73">
        <v>0.1433135326710927</v>
      </c>
      <c r="M48" s="82">
        <v>1876</v>
      </c>
      <c r="N48" s="83">
        <v>0.17198386505317198</v>
      </c>
      <c r="O48" s="74">
        <v>0.53038379530916835</v>
      </c>
    </row>
    <row r="49" spans="2:15">
      <c r="B49" s="111"/>
      <c r="C49" s="71" t="s">
        <v>4</v>
      </c>
      <c r="D49" s="81">
        <v>250</v>
      </c>
      <c r="E49" s="73">
        <v>0.11246063877642826</v>
      </c>
      <c r="F49" s="82">
        <v>234</v>
      </c>
      <c r="G49" s="83">
        <v>0.12857142857142856</v>
      </c>
      <c r="H49" s="74">
        <v>6.8376068376068355E-2</v>
      </c>
      <c r="I49" s="82">
        <v>349</v>
      </c>
      <c r="J49" s="84">
        <v>-0.28366762177650429</v>
      </c>
      <c r="K49" s="81">
        <v>2856</v>
      </c>
      <c r="L49" s="73">
        <v>0.14256476813258123</v>
      </c>
      <c r="M49" s="82">
        <v>1659</v>
      </c>
      <c r="N49" s="83">
        <v>0.15209020902090209</v>
      </c>
      <c r="O49" s="74">
        <v>0.72151898734177222</v>
      </c>
    </row>
    <row r="50" spans="2:15">
      <c r="B50" s="70"/>
      <c r="C50" s="71" t="s">
        <v>11</v>
      </c>
      <c r="D50" s="81">
        <v>136</v>
      </c>
      <c r="E50" s="73">
        <v>6.1178587494376969E-2</v>
      </c>
      <c r="F50" s="82">
        <v>66</v>
      </c>
      <c r="G50" s="83">
        <v>3.6263736263736267E-2</v>
      </c>
      <c r="H50" s="74">
        <v>1.0606060606060606</v>
      </c>
      <c r="I50" s="82">
        <v>126</v>
      </c>
      <c r="J50" s="84">
        <v>7.9365079365079305E-2</v>
      </c>
      <c r="K50" s="81">
        <v>882</v>
      </c>
      <c r="L50" s="73">
        <v>4.4027354864473615E-2</v>
      </c>
      <c r="M50" s="82">
        <v>453</v>
      </c>
      <c r="N50" s="83">
        <v>4.152915291529153E-2</v>
      </c>
      <c r="O50" s="74">
        <v>0.94701986754966883</v>
      </c>
    </row>
    <row r="51" spans="2:15">
      <c r="B51" s="70"/>
      <c r="C51" s="71" t="s">
        <v>12</v>
      </c>
      <c r="D51" s="81">
        <v>65</v>
      </c>
      <c r="E51" s="73">
        <v>2.9239766081871343E-2</v>
      </c>
      <c r="F51" s="82">
        <v>51</v>
      </c>
      <c r="G51" s="83">
        <v>2.8021978021978023E-2</v>
      </c>
      <c r="H51" s="74">
        <v>0.27450980392156854</v>
      </c>
      <c r="I51" s="82">
        <v>63</v>
      </c>
      <c r="J51" s="84">
        <v>3.1746031746031855E-2</v>
      </c>
      <c r="K51" s="81">
        <v>749</v>
      </c>
      <c r="L51" s="73">
        <v>3.7388309289672038E-2</v>
      </c>
      <c r="M51" s="82">
        <v>373</v>
      </c>
      <c r="N51" s="83">
        <v>3.4195086175284196E-2</v>
      </c>
      <c r="O51" s="74">
        <v>1.008042895442359</v>
      </c>
    </row>
    <row r="52" spans="2:15">
      <c r="B52" s="70"/>
      <c r="C52" s="71" t="s">
        <v>66</v>
      </c>
      <c r="D52" s="81">
        <v>57</v>
      </c>
      <c r="E52" s="73">
        <v>2.564102564102564E-2</v>
      </c>
      <c r="F52" s="82">
        <v>12</v>
      </c>
      <c r="G52" s="83">
        <v>6.5934065934065934E-3</v>
      </c>
      <c r="H52" s="74">
        <v>3.75</v>
      </c>
      <c r="I52" s="82">
        <v>57</v>
      </c>
      <c r="J52" s="84">
        <v>0</v>
      </c>
      <c r="K52" s="81">
        <v>310</v>
      </c>
      <c r="L52" s="73">
        <v>1.5474467129236759E-2</v>
      </c>
      <c r="M52" s="82">
        <v>105</v>
      </c>
      <c r="N52" s="83">
        <v>9.6259625962596268E-3</v>
      </c>
      <c r="O52" s="74">
        <v>1.9523809523809526</v>
      </c>
    </row>
    <row r="53" spans="2:15">
      <c r="B53" s="128"/>
      <c r="C53" s="85" t="s">
        <v>30</v>
      </c>
      <c r="D53" s="86">
        <v>0</v>
      </c>
      <c r="E53" s="87">
        <v>0</v>
      </c>
      <c r="F53" s="86">
        <v>0</v>
      </c>
      <c r="G53" s="92">
        <v>0</v>
      </c>
      <c r="H53" s="88"/>
      <c r="I53" s="86">
        <v>0</v>
      </c>
      <c r="J53" s="93"/>
      <c r="K53" s="86">
        <v>0</v>
      </c>
      <c r="L53" s="92">
        <v>0</v>
      </c>
      <c r="M53" s="86">
        <v>5</v>
      </c>
      <c r="N53" s="92">
        <v>4.5837917125045839E-4</v>
      </c>
      <c r="O53" s="89">
        <v>-1</v>
      </c>
    </row>
    <row r="54" spans="2:15">
      <c r="B54" s="22" t="s">
        <v>6</v>
      </c>
      <c r="C54" s="90" t="s">
        <v>31</v>
      </c>
      <c r="D54" s="34">
        <v>2222</v>
      </c>
      <c r="E54" s="15">
        <v>0.99955015744489428</v>
      </c>
      <c r="F54" s="34">
        <v>1819</v>
      </c>
      <c r="G54" s="15">
        <v>0.99945054945054945</v>
      </c>
      <c r="H54" s="16">
        <v>0.22155030236393625</v>
      </c>
      <c r="I54" s="34">
        <v>1997</v>
      </c>
      <c r="J54" s="17">
        <v>0.11266900350525799</v>
      </c>
      <c r="K54" s="34">
        <v>20030</v>
      </c>
      <c r="L54" s="15">
        <v>0.99985024709229775</v>
      </c>
      <c r="M54" s="34">
        <v>10904</v>
      </c>
      <c r="N54" s="17">
        <v>0.99963329666299972</v>
      </c>
      <c r="O54" s="19">
        <v>0.83694057226705798</v>
      </c>
    </row>
    <row r="55" spans="2:15">
      <c r="B55" s="22" t="s">
        <v>53</v>
      </c>
      <c r="C55" s="90" t="s">
        <v>31</v>
      </c>
      <c r="D55" s="91">
        <v>0</v>
      </c>
      <c r="E55" s="15">
        <v>1</v>
      </c>
      <c r="F55" s="91">
        <v>1</v>
      </c>
      <c r="G55" s="15">
        <v>1</v>
      </c>
      <c r="H55" s="16">
        <v>-1</v>
      </c>
      <c r="I55" s="91">
        <v>0</v>
      </c>
      <c r="J55" s="17"/>
      <c r="K55" s="91">
        <v>1</v>
      </c>
      <c r="L55" s="15">
        <v>1</v>
      </c>
      <c r="M55" s="91">
        <v>2</v>
      </c>
      <c r="N55" s="15">
        <v>1</v>
      </c>
      <c r="O55" s="19">
        <v>-0.5</v>
      </c>
    </row>
    <row r="56" spans="2:15">
      <c r="B56" s="23"/>
      <c r="C56" s="94" t="s">
        <v>31</v>
      </c>
      <c r="D56" s="35">
        <v>2223</v>
      </c>
      <c r="E56" s="10">
        <v>1</v>
      </c>
      <c r="F56" s="35">
        <v>1820</v>
      </c>
      <c r="G56" s="10">
        <v>1</v>
      </c>
      <c r="H56" s="11">
        <v>0.22142857142857153</v>
      </c>
      <c r="I56" s="35">
        <v>1997</v>
      </c>
      <c r="J56" s="12">
        <v>0.11316975463194789</v>
      </c>
      <c r="K56" s="35">
        <v>20033</v>
      </c>
      <c r="L56" s="10">
        <v>1</v>
      </c>
      <c r="M56" s="35">
        <v>10908</v>
      </c>
      <c r="N56" s="10">
        <v>1</v>
      </c>
      <c r="O56" s="20">
        <v>0.83654198753208653</v>
      </c>
    </row>
    <row r="57" spans="2:15">
      <c r="B57" s="32" t="s">
        <v>44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>
      <c r="B59" s="194" t="s">
        <v>51</v>
      </c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21"/>
    </row>
    <row r="60" spans="2:15">
      <c r="B60" s="195" t="s">
        <v>52</v>
      </c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9" t="s">
        <v>37</v>
      </c>
    </row>
    <row r="61" spans="2:15">
      <c r="B61" s="182" t="s">
        <v>22</v>
      </c>
      <c r="C61" s="182" t="s">
        <v>1</v>
      </c>
      <c r="D61" s="184" t="s">
        <v>87</v>
      </c>
      <c r="E61" s="185"/>
      <c r="F61" s="185"/>
      <c r="G61" s="185"/>
      <c r="H61" s="186"/>
      <c r="I61" s="185" t="s">
        <v>83</v>
      </c>
      <c r="J61" s="185"/>
      <c r="K61" s="184" t="s">
        <v>88</v>
      </c>
      <c r="L61" s="185"/>
      <c r="M61" s="185"/>
      <c r="N61" s="185"/>
      <c r="O61" s="186"/>
    </row>
    <row r="62" spans="2:15">
      <c r="B62" s="183"/>
      <c r="C62" s="183"/>
      <c r="D62" s="196" t="s">
        <v>89</v>
      </c>
      <c r="E62" s="197"/>
      <c r="F62" s="197"/>
      <c r="G62" s="197"/>
      <c r="H62" s="198"/>
      <c r="I62" s="197" t="s">
        <v>84</v>
      </c>
      <c r="J62" s="197"/>
      <c r="K62" s="196" t="s">
        <v>90</v>
      </c>
      <c r="L62" s="197"/>
      <c r="M62" s="197"/>
      <c r="N62" s="197"/>
      <c r="O62" s="198"/>
    </row>
    <row r="63" spans="2:15" ht="15" customHeight="1">
      <c r="B63" s="183"/>
      <c r="C63" s="199"/>
      <c r="D63" s="178">
        <v>2021</v>
      </c>
      <c r="E63" s="179"/>
      <c r="F63" s="187">
        <v>2020</v>
      </c>
      <c r="G63" s="187"/>
      <c r="H63" s="189" t="s">
        <v>23</v>
      </c>
      <c r="I63" s="191">
        <v>2021</v>
      </c>
      <c r="J63" s="178" t="s">
        <v>91</v>
      </c>
      <c r="K63" s="178">
        <v>2021</v>
      </c>
      <c r="L63" s="179"/>
      <c r="M63" s="187">
        <v>2020</v>
      </c>
      <c r="N63" s="179"/>
      <c r="O63" s="169" t="s">
        <v>23</v>
      </c>
    </row>
    <row r="64" spans="2:15" ht="14.5" customHeight="1">
      <c r="B64" s="170" t="s">
        <v>22</v>
      </c>
      <c r="C64" s="200" t="s">
        <v>25</v>
      </c>
      <c r="D64" s="180"/>
      <c r="E64" s="181"/>
      <c r="F64" s="188"/>
      <c r="G64" s="188"/>
      <c r="H64" s="190"/>
      <c r="I64" s="192"/>
      <c r="J64" s="193"/>
      <c r="K64" s="180"/>
      <c r="L64" s="181"/>
      <c r="M64" s="188"/>
      <c r="N64" s="181"/>
      <c r="O64" s="169"/>
    </row>
    <row r="65" spans="2:15" ht="15" customHeight="1">
      <c r="B65" s="170"/>
      <c r="C65" s="200"/>
      <c r="D65" s="160" t="s">
        <v>26</v>
      </c>
      <c r="E65" s="156" t="s">
        <v>2</v>
      </c>
      <c r="F65" s="159" t="s">
        <v>26</v>
      </c>
      <c r="G65" s="52" t="s">
        <v>2</v>
      </c>
      <c r="H65" s="172" t="s">
        <v>27</v>
      </c>
      <c r="I65" s="53" t="s">
        <v>26</v>
      </c>
      <c r="J65" s="174" t="s">
        <v>92</v>
      </c>
      <c r="K65" s="160" t="s">
        <v>26</v>
      </c>
      <c r="L65" s="51" t="s">
        <v>2</v>
      </c>
      <c r="M65" s="159" t="s">
        <v>26</v>
      </c>
      <c r="N65" s="51" t="s">
        <v>2</v>
      </c>
      <c r="O65" s="176" t="s">
        <v>27</v>
      </c>
    </row>
    <row r="66" spans="2:15" ht="14.25" customHeight="1">
      <c r="B66" s="171"/>
      <c r="C66" s="201"/>
      <c r="D66" s="157" t="s">
        <v>28</v>
      </c>
      <c r="E66" s="158" t="s">
        <v>29</v>
      </c>
      <c r="F66" s="49" t="s">
        <v>28</v>
      </c>
      <c r="G66" s="50" t="s">
        <v>29</v>
      </c>
      <c r="H66" s="173"/>
      <c r="I66" s="54" t="s">
        <v>28</v>
      </c>
      <c r="J66" s="175"/>
      <c r="K66" s="157" t="s">
        <v>28</v>
      </c>
      <c r="L66" s="158" t="s">
        <v>29</v>
      </c>
      <c r="M66" s="49" t="s">
        <v>28</v>
      </c>
      <c r="N66" s="158" t="s">
        <v>29</v>
      </c>
      <c r="O66" s="177"/>
    </row>
    <row r="67" spans="2:15">
      <c r="B67" s="70"/>
      <c r="C67" s="63" t="s">
        <v>12</v>
      </c>
      <c r="D67" s="79">
        <v>82</v>
      </c>
      <c r="E67" s="65">
        <v>0.42268041237113402</v>
      </c>
      <c r="F67" s="80">
        <v>71</v>
      </c>
      <c r="G67" s="66">
        <v>0.3256880733944954</v>
      </c>
      <c r="H67" s="67">
        <v>0.15492957746478875</v>
      </c>
      <c r="I67" s="79">
        <v>96</v>
      </c>
      <c r="J67" s="69">
        <v>-0.14583333333333337</v>
      </c>
      <c r="K67" s="79">
        <v>852</v>
      </c>
      <c r="L67" s="65">
        <v>0.42878711625566179</v>
      </c>
      <c r="M67" s="80">
        <v>733</v>
      </c>
      <c r="N67" s="66">
        <v>0.4155328798185941</v>
      </c>
      <c r="O67" s="67">
        <v>0.16234652114597536</v>
      </c>
    </row>
    <row r="68" spans="2:15">
      <c r="B68" s="70"/>
      <c r="C68" s="71" t="s">
        <v>4</v>
      </c>
      <c r="D68" s="81">
        <v>32</v>
      </c>
      <c r="E68" s="73">
        <v>0.16494845360824742</v>
      </c>
      <c r="F68" s="82">
        <v>70</v>
      </c>
      <c r="G68" s="83">
        <v>0.32110091743119268</v>
      </c>
      <c r="H68" s="74">
        <v>-0.54285714285714293</v>
      </c>
      <c r="I68" s="81">
        <v>48</v>
      </c>
      <c r="J68" s="84">
        <v>-0.33333333333333337</v>
      </c>
      <c r="K68" s="81">
        <v>412</v>
      </c>
      <c r="L68" s="73">
        <v>0.2073477604428787</v>
      </c>
      <c r="M68" s="82">
        <v>385</v>
      </c>
      <c r="N68" s="83">
        <v>0.21825396825396826</v>
      </c>
      <c r="O68" s="74">
        <v>7.0129870129870042E-2</v>
      </c>
    </row>
    <row r="69" spans="2:15">
      <c r="B69" s="70"/>
      <c r="C69" s="71" t="s">
        <v>9</v>
      </c>
      <c r="D69" s="81">
        <v>26</v>
      </c>
      <c r="E69" s="73">
        <v>0.13402061855670103</v>
      </c>
      <c r="F69" s="82">
        <v>37</v>
      </c>
      <c r="G69" s="83">
        <v>0.16972477064220184</v>
      </c>
      <c r="H69" s="74">
        <v>-0.29729729729729726</v>
      </c>
      <c r="I69" s="82"/>
      <c r="J69" s="84"/>
      <c r="K69" s="81">
        <v>370</v>
      </c>
      <c r="L69" s="73">
        <v>0.18621036738802216</v>
      </c>
      <c r="M69" s="82">
        <v>341</v>
      </c>
      <c r="N69" s="83">
        <v>0.19331065759637189</v>
      </c>
      <c r="O69" s="74">
        <v>8.5043988269794646E-2</v>
      </c>
    </row>
    <row r="70" spans="2:15" ht="14.5" customHeight="1">
      <c r="B70" s="70"/>
      <c r="C70" s="71" t="s">
        <v>42</v>
      </c>
      <c r="D70" s="81">
        <v>11</v>
      </c>
      <c r="E70" s="73">
        <v>5.6701030927835051E-2</v>
      </c>
      <c r="F70" s="82">
        <v>10</v>
      </c>
      <c r="G70" s="83">
        <v>4.5871559633027525E-2</v>
      </c>
      <c r="H70" s="74">
        <v>0.10000000000000009</v>
      </c>
      <c r="I70" s="82"/>
      <c r="J70" s="84"/>
      <c r="K70" s="81">
        <v>100</v>
      </c>
      <c r="L70" s="73">
        <v>5.0327126321087066E-2</v>
      </c>
      <c r="M70" s="82">
        <v>90</v>
      </c>
      <c r="N70" s="83">
        <v>5.1020408163265307E-2</v>
      </c>
      <c r="O70" s="74">
        <v>0.11111111111111116</v>
      </c>
    </row>
    <row r="71" spans="2:15" ht="14.5" customHeight="1">
      <c r="B71" s="111"/>
      <c r="C71" s="71" t="s">
        <v>3</v>
      </c>
      <c r="D71" s="81">
        <v>17</v>
      </c>
      <c r="E71" s="73">
        <v>8.7628865979381437E-2</v>
      </c>
      <c r="F71" s="82">
        <v>9</v>
      </c>
      <c r="G71" s="83">
        <v>4.1284403669724773E-2</v>
      </c>
      <c r="H71" s="74">
        <v>0.88888888888888884</v>
      </c>
      <c r="I71" s="82">
        <v>5</v>
      </c>
      <c r="J71" s="84">
        <v>2.4</v>
      </c>
      <c r="K71" s="81">
        <v>79</v>
      </c>
      <c r="L71" s="73">
        <v>3.9758429793658782E-2</v>
      </c>
      <c r="M71" s="82">
        <v>105</v>
      </c>
      <c r="N71" s="83">
        <v>5.9523809523809521E-2</v>
      </c>
      <c r="O71" s="74">
        <v>-0.24761904761904763</v>
      </c>
    </row>
    <row r="72" spans="2:15" ht="14.5" customHeight="1">
      <c r="B72" s="70"/>
      <c r="C72" s="71" t="s">
        <v>11</v>
      </c>
      <c r="D72" s="81">
        <v>10</v>
      </c>
      <c r="E72" s="73">
        <v>5.1546391752577317E-2</v>
      </c>
      <c r="F72" s="82">
        <v>10</v>
      </c>
      <c r="G72" s="83">
        <v>4.5871559633027525E-2</v>
      </c>
      <c r="H72" s="74">
        <v>0</v>
      </c>
      <c r="I72" s="82">
        <v>9</v>
      </c>
      <c r="J72" s="84">
        <v>0.11111111111111116</v>
      </c>
      <c r="K72" s="81">
        <v>55</v>
      </c>
      <c r="L72" s="73">
        <v>2.7679919476597887E-2</v>
      </c>
      <c r="M72" s="82">
        <v>51</v>
      </c>
      <c r="N72" s="83">
        <v>2.8911564625850341E-2</v>
      </c>
      <c r="O72" s="74">
        <v>7.8431372549019551E-2</v>
      </c>
    </row>
    <row r="73" spans="2:15" ht="14.5" customHeight="1">
      <c r="B73" s="70"/>
      <c r="C73" s="71" t="s">
        <v>72</v>
      </c>
      <c r="D73" s="81">
        <v>0</v>
      </c>
      <c r="E73" s="73">
        <v>0</v>
      </c>
      <c r="F73" s="82">
        <v>0</v>
      </c>
      <c r="G73" s="83">
        <v>0</v>
      </c>
      <c r="H73" s="74"/>
      <c r="I73" s="82">
        <v>1</v>
      </c>
      <c r="J73" s="84">
        <v>-1</v>
      </c>
      <c r="K73" s="81">
        <v>20</v>
      </c>
      <c r="L73" s="73">
        <v>1.0065425264217413E-2</v>
      </c>
      <c r="M73" s="82">
        <v>3</v>
      </c>
      <c r="N73" s="83">
        <v>1.7006802721088435E-3</v>
      </c>
      <c r="O73" s="74">
        <v>5.666666666666667</v>
      </c>
    </row>
    <row r="74" spans="2:15">
      <c r="B74" s="70"/>
      <c r="C74" s="85" t="s">
        <v>30</v>
      </c>
      <c r="D74" s="86">
        <v>16</v>
      </c>
      <c r="E74" s="87">
        <v>8.247422680412371E-2</v>
      </c>
      <c r="F74" s="86">
        <v>11</v>
      </c>
      <c r="G74" s="92">
        <v>5.0458715596330278E-2</v>
      </c>
      <c r="H74" s="88">
        <v>0.45454545454545459</v>
      </c>
      <c r="I74" s="86">
        <v>5</v>
      </c>
      <c r="J74" s="93">
        <v>2.2000000000000002</v>
      </c>
      <c r="K74" s="86">
        <v>99</v>
      </c>
      <c r="L74" s="92">
        <v>4.9823855057876197E-2</v>
      </c>
      <c r="M74" s="86">
        <v>56</v>
      </c>
      <c r="N74" s="92">
        <v>3.1746031746031744E-2</v>
      </c>
      <c r="O74" s="89">
        <v>0.76785714285714279</v>
      </c>
    </row>
    <row r="75" spans="2:15" ht="15" customHeight="1">
      <c r="B75" s="23" t="s">
        <v>5</v>
      </c>
      <c r="C75" s="90" t="s">
        <v>31</v>
      </c>
      <c r="D75" s="34">
        <v>194</v>
      </c>
      <c r="E75" s="15">
        <v>1.0000000000000002</v>
      </c>
      <c r="F75" s="34">
        <v>218</v>
      </c>
      <c r="G75" s="15">
        <v>1</v>
      </c>
      <c r="H75" s="16">
        <v>-0.11009174311926606</v>
      </c>
      <c r="I75" s="34">
        <v>164</v>
      </c>
      <c r="J75" s="17">
        <v>-0.96805555555555589</v>
      </c>
      <c r="K75" s="34">
        <v>1987</v>
      </c>
      <c r="L75" s="15">
        <v>1.0000000000000002</v>
      </c>
      <c r="M75" s="34">
        <v>1764</v>
      </c>
      <c r="N75" s="17">
        <v>0.99999999999999978</v>
      </c>
      <c r="O75" s="19">
        <v>0.1264172335600906</v>
      </c>
    </row>
    <row r="76" spans="2:15">
      <c r="B76" s="70"/>
      <c r="C76" s="63" t="s">
        <v>10</v>
      </c>
      <c r="D76" s="79">
        <v>105</v>
      </c>
      <c r="E76" s="65">
        <v>0.20792079207920791</v>
      </c>
      <c r="F76" s="80">
        <v>85</v>
      </c>
      <c r="G76" s="66">
        <v>0.21303258145363407</v>
      </c>
      <c r="H76" s="67">
        <v>0.23529411764705888</v>
      </c>
      <c r="I76" s="80">
        <v>77</v>
      </c>
      <c r="J76" s="69">
        <v>0.36363636363636354</v>
      </c>
      <c r="K76" s="79">
        <v>820</v>
      </c>
      <c r="L76" s="65">
        <v>0.19902912621359223</v>
      </c>
      <c r="M76" s="80">
        <v>504</v>
      </c>
      <c r="N76" s="66">
        <v>0.17189631650750342</v>
      </c>
      <c r="O76" s="67">
        <v>0.62698412698412698</v>
      </c>
    </row>
    <row r="77" spans="2:15" ht="15" customHeight="1">
      <c r="B77" s="70"/>
      <c r="C77" s="71" t="s">
        <v>4</v>
      </c>
      <c r="D77" s="81">
        <v>124</v>
      </c>
      <c r="E77" s="73">
        <v>0.24554455445544554</v>
      </c>
      <c r="F77" s="82">
        <v>62</v>
      </c>
      <c r="G77" s="83">
        <v>0.15538847117794485</v>
      </c>
      <c r="H77" s="74">
        <v>1</v>
      </c>
      <c r="I77" s="82">
        <v>92</v>
      </c>
      <c r="J77" s="84">
        <v>0.34782608695652173</v>
      </c>
      <c r="K77" s="81">
        <v>784</v>
      </c>
      <c r="L77" s="73">
        <v>0.19029126213592232</v>
      </c>
      <c r="M77" s="82">
        <v>598</v>
      </c>
      <c r="N77" s="83">
        <v>0.20395634379263303</v>
      </c>
      <c r="O77" s="74">
        <v>0.31103678929765888</v>
      </c>
    </row>
    <row r="78" spans="2:15">
      <c r="B78" s="70"/>
      <c r="C78" s="71" t="s">
        <v>3</v>
      </c>
      <c r="D78" s="81">
        <v>79</v>
      </c>
      <c r="E78" s="73">
        <v>0.15643564356435644</v>
      </c>
      <c r="F78" s="82">
        <v>50</v>
      </c>
      <c r="G78" s="83">
        <v>0.12531328320802004</v>
      </c>
      <c r="H78" s="74">
        <v>0.58000000000000007</v>
      </c>
      <c r="I78" s="82">
        <v>75</v>
      </c>
      <c r="J78" s="84">
        <v>5.3333333333333233E-2</v>
      </c>
      <c r="K78" s="81">
        <v>740</v>
      </c>
      <c r="L78" s="73">
        <v>0.1796116504854369</v>
      </c>
      <c r="M78" s="82">
        <v>418</v>
      </c>
      <c r="N78" s="83">
        <v>0.14256480218281037</v>
      </c>
      <c r="O78" s="74">
        <v>0.77033492822966498</v>
      </c>
    </row>
    <row r="79" spans="2:15" ht="15" customHeight="1">
      <c r="B79" s="70"/>
      <c r="C79" s="71" t="s">
        <v>9</v>
      </c>
      <c r="D79" s="81">
        <v>65</v>
      </c>
      <c r="E79" s="73">
        <v>0.12871287128712872</v>
      </c>
      <c r="F79" s="82">
        <v>62</v>
      </c>
      <c r="G79" s="83">
        <v>0.15538847117794485</v>
      </c>
      <c r="H79" s="74">
        <v>4.8387096774193505E-2</v>
      </c>
      <c r="I79" s="82">
        <v>89</v>
      </c>
      <c r="J79" s="84">
        <v>-0.2696629213483146</v>
      </c>
      <c r="K79" s="81">
        <v>713</v>
      </c>
      <c r="L79" s="73">
        <v>0.17305825242718448</v>
      </c>
      <c r="M79" s="82">
        <v>560</v>
      </c>
      <c r="N79" s="83">
        <v>0.19099590723055934</v>
      </c>
      <c r="O79" s="74">
        <v>0.27321428571428563</v>
      </c>
    </row>
    <row r="80" spans="2:15">
      <c r="B80" s="111"/>
      <c r="C80" s="71" t="s">
        <v>8</v>
      </c>
      <c r="D80" s="81">
        <v>73</v>
      </c>
      <c r="E80" s="73">
        <v>0.14455445544554454</v>
      </c>
      <c r="F80" s="82">
        <v>102</v>
      </c>
      <c r="G80" s="83">
        <v>0.25563909774436089</v>
      </c>
      <c r="H80" s="74">
        <v>-0.28431372549019607</v>
      </c>
      <c r="I80" s="82">
        <v>80</v>
      </c>
      <c r="J80" s="84">
        <v>-8.7500000000000022E-2</v>
      </c>
      <c r="K80" s="81">
        <v>656</v>
      </c>
      <c r="L80" s="73">
        <v>0.15922330097087378</v>
      </c>
      <c r="M80" s="82">
        <v>571</v>
      </c>
      <c r="N80" s="83">
        <v>0.1947476125511596</v>
      </c>
      <c r="O80" s="74">
        <v>0.1488616462346759</v>
      </c>
    </row>
    <row r="81" spans="2:15" ht="15" customHeight="1">
      <c r="B81" s="70"/>
      <c r="C81" s="71" t="s">
        <v>11</v>
      </c>
      <c r="D81" s="81">
        <v>38</v>
      </c>
      <c r="E81" s="73">
        <v>7.5247524752475245E-2</v>
      </c>
      <c r="F81" s="82">
        <v>29</v>
      </c>
      <c r="G81" s="83">
        <v>7.2681704260651625E-2</v>
      </c>
      <c r="H81" s="74">
        <v>0.31034482758620685</v>
      </c>
      <c r="I81" s="82">
        <v>38</v>
      </c>
      <c r="J81" s="84">
        <v>0</v>
      </c>
      <c r="K81" s="81">
        <v>276</v>
      </c>
      <c r="L81" s="73">
        <v>6.6990291262135918E-2</v>
      </c>
      <c r="M81" s="82">
        <v>186</v>
      </c>
      <c r="N81" s="83">
        <v>6.3437926330150066E-2</v>
      </c>
      <c r="O81" s="74">
        <v>0.4838709677419355</v>
      </c>
    </row>
    <row r="82" spans="2:15" ht="15" customHeight="1">
      <c r="B82" s="70"/>
      <c r="C82" s="71" t="s">
        <v>12</v>
      </c>
      <c r="D82" s="81">
        <v>12</v>
      </c>
      <c r="E82" s="73">
        <v>2.3762376237623763E-2</v>
      </c>
      <c r="F82" s="82">
        <v>7</v>
      </c>
      <c r="G82" s="83">
        <v>1.7543859649122806E-2</v>
      </c>
      <c r="H82" s="74">
        <v>0.71428571428571419</v>
      </c>
      <c r="I82" s="82">
        <v>4</v>
      </c>
      <c r="J82" s="84">
        <v>2</v>
      </c>
      <c r="K82" s="81">
        <v>93</v>
      </c>
      <c r="L82" s="73">
        <v>2.2572815533980582E-2</v>
      </c>
      <c r="M82" s="82">
        <v>65</v>
      </c>
      <c r="N82" s="83">
        <v>2.2169167803547066E-2</v>
      </c>
      <c r="O82" s="74">
        <v>0.43076923076923079</v>
      </c>
    </row>
    <row r="83" spans="2:15" ht="15" customHeight="1">
      <c r="B83" s="128"/>
      <c r="C83" s="85" t="s">
        <v>30</v>
      </c>
      <c r="D83" s="86">
        <v>9</v>
      </c>
      <c r="E83" s="87">
        <v>1.782178217821782E-2</v>
      </c>
      <c r="F83" s="86">
        <v>2</v>
      </c>
      <c r="G83" s="92">
        <v>5.0125313283208017E-3</v>
      </c>
      <c r="H83" s="88">
        <v>3.5</v>
      </c>
      <c r="I83" s="86">
        <v>10</v>
      </c>
      <c r="J83" s="93">
        <v>-9.9999999999999978E-2</v>
      </c>
      <c r="K83" s="86">
        <v>38</v>
      </c>
      <c r="L83" s="92">
        <v>9.2233009708737861E-3</v>
      </c>
      <c r="M83" s="86">
        <v>30</v>
      </c>
      <c r="N83" s="92">
        <v>1.0231923601637109E-2</v>
      </c>
      <c r="O83" s="89">
        <v>0.26666666666666661</v>
      </c>
    </row>
    <row r="84" spans="2:15" ht="15" customHeight="1">
      <c r="B84" s="22" t="s">
        <v>6</v>
      </c>
      <c r="C84" s="90" t="s">
        <v>31</v>
      </c>
      <c r="D84" s="34">
        <v>505</v>
      </c>
      <c r="E84" s="15">
        <v>1</v>
      </c>
      <c r="F84" s="34">
        <v>399</v>
      </c>
      <c r="G84" s="15">
        <v>1</v>
      </c>
      <c r="H84" s="16">
        <v>0.2656641604010026</v>
      </c>
      <c r="I84" s="34">
        <v>465</v>
      </c>
      <c r="J84" s="17">
        <v>8.602150537634401E-2</v>
      </c>
      <c r="K84" s="34">
        <v>4120</v>
      </c>
      <c r="L84" s="15">
        <v>1</v>
      </c>
      <c r="M84" s="34">
        <v>2932</v>
      </c>
      <c r="N84" s="17">
        <v>1</v>
      </c>
      <c r="O84" s="19">
        <v>0.40518417462482947</v>
      </c>
    </row>
    <row r="85" spans="2:15">
      <c r="B85" s="22" t="s">
        <v>53</v>
      </c>
      <c r="C85" s="90" t="s">
        <v>31</v>
      </c>
      <c r="D85" s="91">
        <v>5</v>
      </c>
      <c r="E85" s="15">
        <v>1</v>
      </c>
      <c r="F85" s="91">
        <v>0</v>
      </c>
      <c r="G85" s="15">
        <v>1</v>
      </c>
      <c r="H85" s="16"/>
      <c r="I85" s="91">
        <v>4</v>
      </c>
      <c r="J85" s="17">
        <v>0.25</v>
      </c>
      <c r="K85" s="91">
        <v>36</v>
      </c>
      <c r="L85" s="15">
        <v>1</v>
      </c>
      <c r="M85" s="91">
        <v>5</v>
      </c>
      <c r="N85" s="15">
        <v>1</v>
      </c>
      <c r="O85" s="19">
        <v>6.2</v>
      </c>
    </row>
    <row r="86" spans="2:15" ht="15" customHeight="1">
      <c r="B86" s="23"/>
      <c r="C86" s="94" t="s">
        <v>31</v>
      </c>
      <c r="D86" s="35">
        <v>704</v>
      </c>
      <c r="E86" s="10">
        <v>1</v>
      </c>
      <c r="F86" s="35">
        <v>617</v>
      </c>
      <c r="G86" s="10">
        <v>1</v>
      </c>
      <c r="H86" s="11">
        <v>0.14100486223662889</v>
      </c>
      <c r="I86" s="35">
        <v>685</v>
      </c>
      <c r="J86" s="12">
        <v>2.7737226277372296E-2</v>
      </c>
      <c r="K86" s="35">
        <v>6143</v>
      </c>
      <c r="L86" s="10">
        <v>1</v>
      </c>
      <c r="M86" s="35">
        <v>4701</v>
      </c>
      <c r="N86" s="10">
        <v>1</v>
      </c>
      <c r="O86" s="20">
        <v>0.3067432461178472</v>
      </c>
    </row>
    <row r="87" spans="2:15">
      <c r="B87" s="32" t="s">
        <v>44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0" priority="43" operator="lessThan">
      <formula>0</formula>
    </cfRule>
  </conditionalFormatting>
  <conditionalFormatting sqref="H10:H14 J10:J14 O10:O14">
    <cfRule type="cellIs" dxfId="119" priority="42" operator="lessThan">
      <formula>0</formula>
    </cfRule>
  </conditionalFormatting>
  <conditionalFormatting sqref="J18 J15:J16">
    <cfRule type="cellIs" dxfId="118" priority="41" operator="lessThan">
      <formula>0</formula>
    </cfRule>
  </conditionalFormatting>
  <conditionalFormatting sqref="D19:O26 D10:O16">
    <cfRule type="cellIs" dxfId="117" priority="40" operator="equal">
      <formula>0</formula>
    </cfRule>
  </conditionalFormatting>
  <conditionalFormatting sqref="H27:H28 O27:O28 H17:H18 O17:O18">
    <cfRule type="cellIs" dxfId="116" priority="39" operator="lessThan">
      <formula>0</formula>
    </cfRule>
  </conditionalFormatting>
  <conditionalFormatting sqref="H19:H23 J19:J23 O19:O23">
    <cfRule type="cellIs" dxfId="115" priority="38" operator="lessThan">
      <formula>0</formula>
    </cfRule>
  </conditionalFormatting>
  <conditionalFormatting sqref="H30 O30">
    <cfRule type="cellIs" dxfId="114" priority="37" operator="lessThan">
      <formula>0</formula>
    </cfRule>
  </conditionalFormatting>
  <conditionalFormatting sqref="H30 O30 J30">
    <cfRule type="cellIs" dxfId="113" priority="36" operator="lessThan">
      <formula>0</formula>
    </cfRule>
  </conditionalFormatting>
  <conditionalFormatting sqref="H50:H53 J50:J53 O50:O53">
    <cfRule type="cellIs" dxfId="112" priority="35" operator="lessThan">
      <formula>0</formula>
    </cfRule>
  </conditionalFormatting>
  <conditionalFormatting sqref="H53 O53">
    <cfRule type="cellIs" dxfId="111" priority="34" operator="lessThan">
      <formula>0</formula>
    </cfRule>
  </conditionalFormatting>
  <conditionalFormatting sqref="H45:H49 J45:J49 O45:O49">
    <cfRule type="cellIs" dxfId="110" priority="32" operator="lessThan">
      <formula>0</formula>
    </cfRule>
  </conditionalFormatting>
  <conditionalFormatting sqref="D45:O52">
    <cfRule type="cellIs" dxfId="109" priority="31" operator="equal">
      <formula>0</formula>
    </cfRule>
  </conditionalFormatting>
  <conditionalFormatting sqref="H55 J55 O55">
    <cfRule type="cellIs" dxfId="108" priority="30" operator="lessThan">
      <formula>0</formula>
    </cfRule>
  </conditionalFormatting>
  <conditionalFormatting sqref="H54 J54 O54">
    <cfRule type="cellIs" dxfId="107" priority="29" operator="lessThan">
      <formula>0</formula>
    </cfRule>
  </conditionalFormatting>
  <conditionalFormatting sqref="H54 O54">
    <cfRule type="cellIs" dxfId="106" priority="28" operator="lessThan">
      <formula>0</formula>
    </cfRule>
  </conditionalFormatting>
  <conditionalFormatting sqref="H56 O56">
    <cfRule type="cellIs" dxfId="105" priority="27" operator="lessThan">
      <formula>0</formula>
    </cfRule>
  </conditionalFormatting>
  <conditionalFormatting sqref="H56 O56 J56">
    <cfRule type="cellIs" dxfId="104" priority="26" operator="lessThan">
      <formula>0</formula>
    </cfRule>
  </conditionalFormatting>
  <conditionalFormatting sqref="H67:H71 J67:J71 O67:O71">
    <cfRule type="cellIs" dxfId="103" priority="25" operator="lessThan">
      <formula>0</formula>
    </cfRule>
  </conditionalFormatting>
  <conditionalFormatting sqref="J72:J73 O72:O73 H72:H73">
    <cfRule type="cellIs" dxfId="102" priority="24" operator="lessThan">
      <formula>0</formula>
    </cfRule>
  </conditionalFormatting>
  <conditionalFormatting sqref="D76:O82 D67:O73">
    <cfRule type="cellIs" dxfId="101" priority="23" operator="equal">
      <formula>0</formula>
    </cfRule>
  </conditionalFormatting>
  <conditionalFormatting sqref="H81:H83 J81:J83 O81:O83">
    <cfRule type="cellIs" dxfId="100" priority="22" operator="lessThan">
      <formula>0</formula>
    </cfRule>
  </conditionalFormatting>
  <conditionalFormatting sqref="H76:H80 J76:J80 O76:O80">
    <cfRule type="cellIs" dxfId="99" priority="21" operator="lessThan">
      <formula>0</formula>
    </cfRule>
  </conditionalFormatting>
  <conditionalFormatting sqref="H74 O74">
    <cfRule type="cellIs" dxfId="98" priority="20" operator="lessThan">
      <formula>0</formula>
    </cfRule>
  </conditionalFormatting>
  <conditionalFormatting sqref="H74 J74 O74">
    <cfRule type="cellIs" dxfId="97" priority="19" operator="lessThan">
      <formula>0</formula>
    </cfRule>
  </conditionalFormatting>
  <conditionalFormatting sqref="H83 O83">
    <cfRule type="cellIs" dxfId="96" priority="16" operator="lessThan">
      <formula>0</formula>
    </cfRule>
  </conditionalFormatting>
  <conditionalFormatting sqref="H85 J85 O85">
    <cfRule type="cellIs" dxfId="95" priority="15" operator="lessThan">
      <formula>0</formula>
    </cfRule>
  </conditionalFormatting>
  <conditionalFormatting sqref="H84 J84 O84">
    <cfRule type="cellIs" dxfId="94" priority="14" operator="lessThan">
      <formula>0</formula>
    </cfRule>
  </conditionalFormatting>
  <conditionalFormatting sqref="H84 O84">
    <cfRule type="cellIs" dxfId="93" priority="13" operator="lessThan">
      <formula>0</formula>
    </cfRule>
  </conditionalFormatting>
  <conditionalFormatting sqref="H86 O86">
    <cfRule type="cellIs" dxfId="92" priority="12" operator="lessThan">
      <formula>0</formula>
    </cfRule>
  </conditionalFormatting>
  <conditionalFormatting sqref="H86 O86 J86">
    <cfRule type="cellIs" dxfId="91" priority="11" operator="lessThan">
      <formula>0</formula>
    </cfRule>
  </conditionalFormatting>
  <conditionalFormatting sqref="H75 J75 O75">
    <cfRule type="cellIs" dxfId="90" priority="8" operator="lessThan">
      <formula>0</formula>
    </cfRule>
  </conditionalFormatting>
  <conditionalFormatting sqref="H75 O75">
    <cfRule type="cellIs" dxfId="89" priority="7" operator="lessThan">
      <formula>0</formula>
    </cfRule>
  </conditionalFormatting>
  <conditionalFormatting sqref="H44 J44 O44">
    <cfRule type="cellIs" dxfId="88" priority="4" operator="lessThan">
      <formula>0</formula>
    </cfRule>
  </conditionalFormatting>
  <conditionalFormatting sqref="H44 O44">
    <cfRule type="cellIs" dxfId="87" priority="3" operator="lessThan">
      <formula>0</formula>
    </cfRule>
  </conditionalFormatting>
  <conditionalFormatting sqref="H42:H43 J42:J43 O42:O43">
    <cfRule type="cellIs" dxfId="86" priority="2" operator="lessThan">
      <formula>0</formula>
    </cfRule>
  </conditionalFormatting>
  <conditionalFormatting sqref="D42:O43">
    <cfRule type="cellIs" dxfId="8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61">
        <v>44504</v>
      </c>
    </row>
    <row r="2" spans="2:15">
      <c r="B2" s="194" t="s">
        <v>20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21"/>
    </row>
    <row r="3" spans="2:15">
      <c r="B3" s="195" t="s">
        <v>21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33" t="s">
        <v>37</v>
      </c>
    </row>
    <row r="4" spans="2:15" ht="14.5" customHeight="1">
      <c r="B4" s="182" t="s">
        <v>22</v>
      </c>
      <c r="C4" s="182" t="s">
        <v>1</v>
      </c>
      <c r="D4" s="184" t="s">
        <v>87</v>
      </c>
      <c r="E4" s="185"/>
      <c r="F4" s="185"/>
      <c r="G4" s="185"/>
      <c r="H4" s="186"/>
      <c r="I4" s="185" t="s">
        <v>83</v>
      </c>
      <c r="J4" s="185"/>
      <c r="K4" s="184" t="s">
        <v>88</v>
      </c>
      <c r="L4" s="185"/>
      <c r="M4" s="185"/>
      <c r="N4" s="185"/>
      <c r="O4" s="186"/>
    </row>
    <row r="5" spans="2:15" ht="14.5" customHeight="1">
      <c r="B5" s="183"/>
      <c r="C5" s="183"/>
      <c r="D5" s="196" t="s">
        <v>89</v>
      </c>
      <c r="E5" s="197"/>
      <c r="F5" s="197"/>
      <c r="G5" s="197"/>
      <c r="H5" s="198"/>
      <c r="I5" s="197" t="s">
        <v>84</v>
      </c>
      <c r="J5" s="197"/>
      <c r="K5" s="196" t="s">
        <v>90</v>
      </c>
      <c r="L5" s="197"/>
      <c r="M5" s="197"/>
      <c r="N5" s="197"/>
      <c r="O5" s="198"/>
    </row>
    <row r="6" spans="2:15" ht="14.5" customHeight="1">
      <c r="B6" s="183"/>
      <c r="C6" s="199"/>
      <c r="D6" s="178">
        <v>2021</v>
      </c>
      <c r="E6" s="179"/>
      <c r="F6" s="187">
        <v>2020</v>
      </c>
      <c r="G6" s="187"/>
      <c r="H6" s="189" t="s">
        <v>23</v>
      </c>
      <c r="I6" s="191">
        <v>2021</v>
      </c>
      <c r="J6" s="178" t="s">
        <v>91</v>
      </c>
      <c r="K6" s="178">
        <v>2021</v>
      </c>
      <c r="L6" s="179"/>
      <c r="M6" s="187">
        <v>2020</v>
      </c>
      <c r="N6" s="179"/>
      <c r="O6" s="169" t="s">
        <v>23</v>
      </c>
    </row>
    <row r="7" spans="2:15" ht="15" customHeight="1">
      <c r="B7" s="170" t="s">
        <v>22</v>
      </c>
      <c r="C7" s="200" t="s">
        <v>25</v>
      </c>
      <c r="D7" s="180"/>
      <c r="E7" s="181"/>
      <c r="F7" s="188"/>
      <c r="G7" s="188"/>
      <c r="H7" s="190"/>
      <c r="I7" s="192"/>
      <c r="J7" s="193"/>
      <c r="K7" s="180"/>
      <c r="L7" s="181"/>
      <c r="M7" s="188"/>
      <c r="N7" s="181"/>
      <c r="O7" s="169"/>
    </row>
    <row r="8" spans="2:15" ht="15" customHeight="1">
      <c r="B8" s="170"/>
      <c r="C8" s="200"/>
      <c r="D8" s="160" t="s">
        <v>26</v>
      </c>
      <c r="E8" s="156" t="s">
        <v>2</v>
      </c>
      <c r="F8" s="159" t="s">
        <v>26</v>
      </c>
      <c r="G8" s="52" t="s">
        <v>2</v>
      </c>
      <c r="H8" s="172" t="s">
        <v>27</v>
      </c>
      <c r="I8" s="53" t="s">
        <v>26</v>
      </c>
      <c r="J8" s="174" t="s">
        <v>92</v>
      </c>
      <c r="K8" s="160" t="s">
        <v>26</v>
      </c>
      <c r="L8" s="51" t="s">
        <v>2</v>
      </c>
      <c r="M8" s="159" t="s">
        <v>26</v>
      </c>
      <c r="N8" s="51" t="s">
        <v>2</v>
      </c>
      <c r="O8" s="176" t="s">
        <v>27</v>
      </c>
    </row>
    <row r="9" spans="2:15" ht="15" customHeight="1">
      <c r="B9" s="171"/>
      <c r="C9" s="201"/>
      <c r="D9" s="157" t="s">
        <v>28</v>
      </c>
      <c r="E9" s="158" t="s">
        <v>29</v>
      </c>
      <c r="F9" s="49" t="s">
        <v>28</v>
      </c>
      <c r="G9" s="50" t="s">
        <v>29</v>
      </c>
      <c r="H9" s="173"/>
      <c r="I9" s="54" t="s">
        <v>28</v>
      </c>
      <c r="J9" s="175"/>
      <c r="K9" s="157" t="s">
        <v>28</v>
      </c>
      <c r="L9" s="158" t="s">
        <v>29</v>
      </c>
      <c r="M9" s="49" t="s">
        <v>28</v>
      </c>
      <c r="N9" s="158" t="s">
        <v>29</v>
      </c>
      <c r="O9" s="177"/>
    </row>
    <row r="10" spans="2:15">
      <c r="B10" s="70"/>
      <c r="C10" s="63" t="s">
        <v>9</v>
      </c>
      <c r="D10" s="79">
        <v>15</v>
      </c>
      <c r="E10" s="65">
        <v>0.42857142857142855</v>
      </c>
      <c r="F10" s="80">
        <v>21</v>
      </c>
      <c r="G10" s="66">
        <v>0.58333333333333337</v>
      </c>
      <c r="H10" s="67">
        <v>-0.2857142857142857</v>
      </c>
      <c r="I10" s="80">
        <v>18</v>
      </c>
      <c r="J10" s="69">
        <v>-0.16666666666666663</v>
      </c>
      <c r="K10" s="79">
        <v>206</v>
      </c>
      <c r="L10" s="65">
        <v>0.56438356164383563</v>
      </c>
      <c r="M10" s="80">
        <v>184</v>
      </c>
      <c r="N10" s="66">
        <v>0.60927152317880795</v>
      </c>
      <c r="O10" s="67">
        <v>0.11956521739130443</v>
      </c>
    </row>
    <row r="11" spans="2:15">
      <c r="B11" s="70"/>
      <c r="C11" s="71" t="s">
        <v>12</v>
      </c>
      <c r="D11" s="81">
        <v>10</v>
      </c>
      <c r="E11" s="73">
        <v>0.2857142857142857</v>
      </c>
      <c r="F11" s="82">
        <v>1</v>
      </c>
      <c r="G11" s="83">
        <v>2.7777777777777776E-2</v>
      </c>
      <c r="H11" s="74">
        <v>9</v>
      </c>
      <c r="I11" s="82">
        <v>1</v>
      </c>
      <c r="J11" s="84">
        <v>9</v>
      </c>
      <c r="K11" s="81">
        <v>53</v>
      </c>
      <c r="L11" s="73">
        <v>0.14520547945205478</v>
      </c>
      <c r="M11" s="82">
        <v>49</v>
      </c>
      <c r="N11" s="83">
        <v>0.16225165562913907</v>
      </c>
      <c r="O11" s="74">
        <v>8.163265306122458E-2</v>
      </c>
    </row>
    <row r="12" spans="2:15">
      <c r="B12" s="70"/>
      <c r="C12" s="71" t="s">
        <v>17</v>
      </c>
      <c r="D12" s="81">
        <v>4</v>
      </c>
      <c r="E12" s="73">
        <v>0.11428571428571428</v>
      </c>
      <c r="F12" s="82">
        <v>3</v>
      </c>
      <c r="G12" s="83">
        <v>8.3333333333333329E-2</v>
      </c>
      <c r="H12" s="74">
        <v>0.33333333333333326</v>
      </c>
      <c r="I12" s="82">
        <v>2</v>
      </c>
      <c r="J12" s="84">
        <v>1</v>
      </c>
      <c r="K12" s="81">
        <v>20</v>
      </c>
      <c r="L12" s="73">
        <v>5.4794520547945202E-2</v>
      </c>
      <c r="M12" s="82">
        <v>13</v>
      </c>
      <c r="N12" s="83">
        <v>4.3046357615894038E-2</v>
      </c>
      <c r="O12" s="74">
        <v>0.53846153846153855</v>
      </c>
    </row>
    <row r="13" spans="2:15">
      <c r="B13" s="70"/>
      <c r="C13" s="71" t="s">
        <v>72</v>
      </c>
      <c r="D13" s="81">
        <v>0</v>
      </c>
      <c r="E13" s="73">
        <v>0</v>
      </c>
      <c r="F13" s="82">
        <v>0</v>
      </c>
      <c r="G13" s="83">
        <v>0</v>
      </c>
      <c r="H13" s="74"/>
      <c r="I13" s="82">
        <v>1</v>
      </c>
      <c r="J13" s="84">
        <v>-1</v>
      </c>
      <c r="K13" s="81">
        <v>18</v>
      </c>
      <c r="L13" s="73">
        <v>4.9315068493150684E-2</v>
      </c>
      <c r="M13" s="82">
        <v>3</v>
      </c>
      <c r="N13" s="83">
        <v>9.9337748344370865E-3</v>
      </c>
      <c r="O13" s="74">
        <v>5</v>
      </c>
    </row>
    <row r="14" spans="2:15">
      <c r="B14" s="111"/>
      <c r="C14" s="71" t="s">
        <v>4</v>
      </c>
      <c r="D14" s="81">
        <v>1</v>
      </c>
      <c r="E14" s="73">
        <v>2.8571428571428571E-2</v>
      </c>
      <c r="F14" s="82">
        <v>7</v>
      </c>
      <c r="G14" s="83">
        <v>0.19444444444444445</v>
      </c>
      <c r="H14" s="74">
        <v>-0.85714285714285721</v>
      </c>
      <c r="I14" s="82">
        <v>1</v>
      </c>
      <c r="J14" s="84">
        <v>0</v>
      </c>
      <c r="K14" s="81">
        <v>12</v>
      </c>
      <c r="L14" s="73">
        <v>3.287671232876712E-2</v>
      </c>
      <c r="M14" s="82">
        <v>24</v>
      </c>
      <c r="N14" s="83">
        <v>7.9470198675496692E-2</v>
      </c>
      <c r="O14" s="74">
        <v>-0.5</v>
      </c>
    </row>
    <row r="15" spans="2:15">
      <c r="B15" s="70"/>
      <c r="C15" s="71" t="s">
        <v>16</v>
      </c>
      <c r="D15" s="81">
        <v>3</v>
      </c>
      <c r="E15" s="73">
        <v>8.5714285714285715E-2</v>
      </c>
      <c r="F15" s="82">
        <v>0</v>
      </c>
      <c r="G15" s="83">
        <v>0</v>
      </c>
      <c r="H15" s="74"/>
      <c r="I15" s="82">
        <v>0</v>
      </c>
      <c r="J15" s="84"/>
      <c r="K15" s="81">
        <v>11</v>
      </c>
      <c r="L15" s="73">
        <v>3.0136986301369864E-2</v>
      </c>
      <c r="M15" s="82">
        <v>0</v>
      </c>
      <c r="N15" s="83">
        <v>0</v>
      </c>
      <c r="O15" s="74"/>
    </row>
    <row r="16" spans="2:15">
      <c r="B16" s="70"/>
      <c r="C16" s="71" t="s">
        <v>11</v>
      </c>
      <c r="D16" s="81">
        <v>1</v>
      </c>
      <c r="E16" s="73">
        <v>2.8571428571428571E-2</v>
      </c>
      <c r="F16" s="82">
        <v>1</v>
      </c>
      <c r="G16" s="83">
        <v>2.7777777777777776E-2</v>
      </c>
      <c r="H16" s="74">
        <v>0</v>
      </c>
      <c r="I16" s="82">
        <v>1</v>
      </c>
      <c r="J16" s="84">
        <v>0</v>
      </c>
      <c r="K16" s="81">
        <v>11</v>
      </c>
      <c r="L16" s="73">
        <v>3.0136986301369864E-2</v>
      </c>
      <c r="M16" s="82">
        <v>8</v>
      </c>
      <c r="N16" s="83">
        <v>2.6490066225165563E-2</v>
      </c>
      <c r="O16" s="74">
        <v>0.375</v>
      </c>
    </row>
    <row r="17" spans="2:16">
      <c r="B17" s="121"/>
      <c r="C17" s="85" t="s">
        <v>30</v>
      </c>
      <c r="D17" s="86">
        <v>1</v>
      </c>
      <c r="E17" s="87">
        <v>2.8571428571428571E-2</v>
      </c>
      <c r="F17" s="86">
        <v>3</v>
      </c>
      <c r="G17" s="87">
        <v>8.3333333333333329E-2</v>
      </c>
      <c r="H17" s="88">
        <v>-0.66666666666666674</v>
      </c>
      <c r="I17" s="86">
        <v>3</v>
      </c>
      <c r="J17" s="87">
        <v>0.1111111111111111</v>
      </c>
      <c r="K17" s="86">
        <v>34</v>
      </c>
      <c r="L17" s="87">
        <v>9.3150684931506855E-2</v>
      </c>
      <c r="M17" s="86">
        <v>21</v>
      </c>
      <c r="N17" s="87">
        <v>6.9536423841059597E-2</v>
      </c>
      <c r="O17" s="89">
        <v>0.61904761904761907</v>
      </c>
    </row>
    <row r="18" spans="2:16">
      <c r="B18" s="22" t="s">
        <v>38</v>
      </c>
      <c r="C18" s="90" t="s">
        <v>31</v>
      </c>
      <c r="D18" s="34">
        <v>35</v>
      </c>
      <c r="E18" s="15">
        <v>1</v>
      </c>
      <c r="F18" s="34">
        <v>36</v>
      </c>
      <c r="G18" s="15">
        <v>1</v>
      </c>
      <c r="H18" s="16">
        <v>-2.777777777777779E-2</v>
      </c>
      <c r="I18" s="34">
        <v>27</v>
      </c>
      <c r="J18" s="17">
        <v>0.29629629629629628</v>
      </c>
      <c r="K18" s="34">
        <v>365</v>
      </c>
      <c r="L18" s="15">
        <v>1</v>
      </c>
      <c r="M18" s="34">
        <v>302</v>
      </c>
      <c r="N18" s="17">
        <v>1</v>
      </c>
      <c r="O18" s="19">
        <v>0.20860927152317887</v>
      </c>
    </row>
    <row r="19" spans="2:16">
      <c r="B19" s="70"/>
      <c r="C19" s="63" t="s">
        <v>3</v>
      </c>
      <c r="D19" s="79">
        <v>604</v>
      </c>
      <c r="E19" s="65">
        <v>0.20921371666089367</v>
      </c>
      <c r="F19" s="80">
        <v>591</v>
      </c>
      <c r="G19" s="66">
        <v>0.24625</v>
      </c>
      <c r="H19" s="67">
        <v>2.1996615905245376E-2</v>
      </c>
      <c r="I19" s="80">
        <v>580</v>
      </c>
      <c r="J19" s="69">
        <v>4.1379310344827669E-2</v>
      </c>
      <c r="K19" s="79">
        <v>6215</v>
      </c>
      <c r="L19" s="65">
        <v>0.24113447660432993</v>
      </c>
      <c r="M19" s="80">
        <v>3440</v>
      </c>
      <c r="N19" s="66">
        <v>0.22483660130718955</v>
      </c>
      <c r="O19" s="67">
        <v>0.8066860465116279</v>
      </c>
    </row>
    <row r="20" spans="2:16">
      <c r="B20" s="70"/>
      <c r="C20" s="71" t="s">
        <v>9</v>
      </c>
      <c r="D20" s="81">
        <v>366</v>
      </c>
      <c r="E20" s="73">
        <v>0.12677519916868721</v>
      </c>
      <c r="F20" s="82">
        <v>342</v>
      </c>
      <c r="G20" s="83">
        <v>0.14249999999999999</v>
      </c>
      <c r="H20" s="74">
        <v>7.0175438596491224E-2</v>
      </c>
      <c r="I20" s="82">
        <v>385</v>
      </c>
      <c r="J20" s="84">
        <v>-4.9350649350649367E-2</v>
      </c>
      <c r="K20" s="81">
        <v>4305</v>
      </c>
      <c r="L20" s="73">
        <v>0.1670287887017925</v>
      </c>
      <c r="M20" s="82">
        <v>2239</v>
      </c>
      <c r="N20" s="83">
        <v>0.14633986928104575</v>
      </c>
      <c r="O20" s="74">
        <v>0.9227333631085306</v>
      </c>
    </row>
    <row r="21" spans="2:16">
      <c r="B21" s="70"/>
      <c r="C21" s="71" t="s">
        <v>8</v>
      </c>
      <c r="D21" s="81">
        <v>728</v>
      </c>
      <c r="E21" s="73">
        <v>0.25216487703498441</v>
      </c>
      <c r="F21" s="82">
        <v>455</v>
      </c>
      <c r="G21" s="83">
        <v>0.18958333333333333</v>
      </c>
      <c r="H21" s="74">
        <v>0.60000000000000009</v>
      </c>
      <c r="I21" s="82">
        <v>563</v>
      </c>
      <c r="J21" s="84">
        <v>0.29307282415630542</v>
      </c>
      <c r="K21" s="81">
        <v>4203</v>
      </c>
      <c r="L21" s="73">
        <v>0.16307131217506013</v>
      </c>
      <c r="M21" s="82">
        <v>2570</v>
      </c>
      <c r="N21" s="83">
        <v>0.16797385620915034</v>
      </c>
      <c r="O21" s="74">
        <v>0.63540856031128401</v>
      </c>
    </row>
    <row r="22" spans="2:16">
      <c r="B22" s="70"/>
      <c r="C22" s="71" t="s">
        <v>4</v>
      </c>
      <c r="D22" s="81">
        <v>405</v>
      </c>
      <c r="E22" s="73">
        <v>0.14028403186698996</v>
      </c>
      <c r="F22" s="82">
        <v>359</v>
      </c>
      <c r="G22" s="83">
        <v>0.14958333333333335</v>
      </c>
      <c r="H22" s="74">
        <v>0.12813370473537611</v>
      </c>
      <c r="I22" s="82">
        <v>488</v>
      </c>
      <c r="J22" s="84">
        <v>-0.17008196721311475</v>
      </c>
      <c r="K22" s="81">
        <v>4040</v>
      </c>
      <c r="L22" s="73">
        <v>0.15674710949018392</v>
      </c>
      <c r="M22" s="82">
        <v>2618</v>
      </c>
      <c r="N22" s="83">
        <v>0.1711111111111111</v>
      </c>
      <c r="O22" s="74">
        <v>0.54316271963330798</v>
      </c>
    </row>
    <row r="23" spans="2:16">
      <c r="B23" s="111"/>
      <c r="C23" s="71" t="s">
        <v>10</v>
      </c>
      <c r="D23" s="81">
        <v>370</v>
      </c>
      <c r="E23" s="73">
        <v>0.12816072047107724</v>
      </c>
      <c r="F23" s="82">
        <v>395</v>
      </c>
      <c r="G23" s="83">
        <v>0.16458333333333333</v>
      </c>
      <c r="H23" s="74">
        <v>-6.3291139240506333E-2</v>
      </c>
      <c r="I23" s="82">
        <v>219</v>
      </c>
      <c r="J23" s="84">
        <v>0.68949771689497719</v>
      </c>
      <c r="K23" s="81">
        <v>3691</v>
      </c>
      <c r="L23" s="73">
        <v>0.14320633196244278</v>
      </c>
      <c r="M23" s="82">
        <v>2380</v>
      </c>
      <c r="N23" s="83">
        <v>0.15555555555555556</v>
      </c>
      <c r="O23" s="74">
        <v>0.55084033613445382</v>
      </c>
    </row>
    <row r="24" spans="2:16">
      <c r="B24" s="70"/>
      <c r="C24" s="71" t="s">
        <v>12</v>
      </c>
      <c r="D24" s="81">
        <v>150</v>
      </c>
      <c r="E24" s="73">
        <v>5.1957048839625909E-2</v>
      </c>
      <c r="F24" s="82">
        <v>128</v>
      </c>
      <c r="G24" s="83">
        <v>5.3333333333333337E-2</v>
      </c>
      <c r="H24" s="74">
        <v>0.171875</v>
      </c>
      <c r="I24" s="82">
        <v>162</v>
      </c>
      <c r="J24" s="84">
        <v>-7.407407407407407E-2</v>
      </c>
      <c r="K24" s="81">
        <v>1643</v>
      </c>
      <c r="L24" s="73">
        <v>6.3746411111973308E-2</v>
      </c>
      <c r="M24" s="82">
        <v>1123</v>
      </c>
      <c r="N24" s="83">
        <v>7.3398692810457522E-2</v>
      </c>
      <c r="O24" s="74">
        <v>0.46304541406945687</v>
      </c>
    </row>
    <row r="25" spans="2:16">
      <c r="B25" s="70"/>
      <c r="C25" s="71" t="s">
        <v>11</v>
      </c>
      <c r="D25" s="81">
        <v>183</v>
      </c>
      <c r="E25" s="73">
        <v>6.3387599584343604E-2</v>
      </c>
      <c r="F25" s="82">
        <v>104</v>
      </c>
      <c r="G25" s="83">
        <v>4.3333333333333335E-2</v>
      </c>
      <c r="H25" s="74">
        <v>0.75961538461538458</v>
      </c>
      <c r="I25" s="82">
        <v>172</v>
      </c>
      <c r="J25" s="84">
        <v>6.3953488372092915E-2</v>
      </c>
      <c r="K25" s="81">
        <v>1202</v>
      </c>
      <c r="L25" s="73">
        <v>4.663614495227749E-2</v>
      </c>
      <c r="M25" s="82">
        <v>682</v>
      </c>
      <c r="N25" s="83">
        <v>4.4575163398692809E-2</v>
      </c>
      <c r="O25" s="74">
        <v>0.76246334310850439</v>
      </c>
    </row>
    <row r="26" spans="2:16">
      <c r="B26" s="70"/>
      <c r="C26" s="71" t="s">
        <v>66</v>
      </c>
      <c r="D26" s="81">
        <v>64</v>
      </c>
      <c r="E26" s="73">
        <v>2.2168340838240388E-2</v>
      </c>
      <c r="F26" s="82">
        <v>12</v>
      </c>
      <c r="G26" s="83">
        <v>5.0000000000000001E-3</v>
      </c>
      <c r="H26" s="74">
        <v>4.333333333333333</v>
      </c>
      <c r="I26" s="82">
        <v>63</v>
      </c>
      <c r="J26" s="84">
        <v>1.5873015873015817E-2</v>
      </c>
      <c r="K26" s="81">
        <v>324</v>
      </c>
      <c r="L26" s="73">
        <v>1.2570807790796928E-2</v>
      </c>
      <c r="M26" s="82">
        <v>105</v>
      </c>
      <c r="N26" s="83">
        <v>6.8627450980392156E-3</v>
      </c>
      <c r="O26" s="74">
        <v>2.0857142857142859</v>
      </c>
    </row>
    <row r="27" spans="2:16">
      <c r="B27" s="128"/>
      <c r="C27" s="85" t="s">
        <v>30</v>
      </c>
      <c r="D27" s="97">
        <f>+D28-SUM(D19:D26)</f>
        <v>17</v>
      </c>
      <c r="E27" s="87">
        <f>+E28-SUM(E19:E26)</f>
        <v>5.8884655351575388E-3</v>
      </c>
      <c r="F27" s="97">
        <f>+F28-SUM(F19:F26)</f>
        <v>14</v>
      </c>
      <c r="G27" s="87">
        <f>+G28-SUM(G19:G26)</f>
        <v>5.833333333333246E-3</v>
      </c>
      <c r="H27" s="88">
        <f>+D27/F27-1</f>
        <v>0.21428571428571419</v>
      </c>
      <c r="I27" s="86">
        <f>+I28-SUM(I20:I26)</f>
        <v>599</v>
      </c>
      <c r="J27" s="87">
        <f>+D27/I27-1</f>
        <v>-0.97161936560934892</v>
      </c>
      <c r="K27" s="97">
        <f>+K28-SUM(K19:K26)</f>
        <v>151</v>
      </c>
      <c r="L27" s="87">
        <f>+L28-SUM(L19:L26)</f>
        <v>5.8586172111430024E-3</v>
      </c>
      <c r="M27" s="97">
        <f>+M28-SUM(M19:M26)</f>
        <v>143</v>
      </c>
      <c r="N27" s="87">
        <f>+N28-SUM(N19:N26)</f>
        <v>9.3464052287581811E-3</v>
      </c>
      <c r="O27" s="88">
        <f>+K27/M27-1</f>
        <v>5.5944055944056048E-2</v>
      </c>
    </row>
    <row r="28" spans="2:16">
      <c r="B28" s="22" t="s">
        <v>39</v>
      </c>
      <c r="C28" s="90" t="s">
        <v>31</v>
      </c>
      <c r="D28" s="34">
        <v>2887</v>
      </c>
      <c r="E28" s="15">
        <v>1</v>
      </c>
      <c r="F28" s="34">
        <v>2400</v>
      </c>
      <c r="G28" s="15">
        <v>1</v>
      </c>
      <c r="H28" s="16">
        <v>0.20291666666666663</v>
      </c>
      <c r="I28" s="34">
        <v>2651</v>
      </c>
      <c r="J28" s="17">
        <v>8.9023010184835938E-2</v>
      </c>
      <c r="K28" s="34">
        <v>25774</v>
      </c>
      <c r="L28" s="15">
        <v>1</v>
      </c>
      <c r="M28" s="34">
        <v>15300</v>
      </c>
      <c r="N28" s="17">
        <v>1</v>
      </c>
      <c r="O28" s="19">
        <v>0.68457516339869273</v>
      </c>
    </row>
    <row r="29" spans="2:16">
      <c r="B29" s="22" t="s">
        <v>53</v>
      </c>
      <c r="C29" s="90" t="s">
        <v>31</v>
      </c>
      <c r="D29" s="91">
        <v>5</v>
      </c>
      <c r="E29" s="15">
        <v>1</v>
      </c>
      <c r="F29" s="91">
        <v>1</v>
      </c>
      <c r="G29" s="15">
        <v>1</v>
      </c>
      <c r="H29" s="16">
        <v>4</v>
      </c>
      <c r="I29" s="91">
        <v>4</v>
      </c>
      <c r="J29" s="15">
        <v>0.25</v>
      </c>
      <c r="K29" s="91">
        <v>37</v>
      </c>
      <c r="L29" s="15">
        <v>1</v>
      </c>
      <c r="M29" s="91">
        <v>7</v>
      </c>
      <c r="N29" s="15">
        <v>1</v>
      </c>
      <c r="O29" s="19">
        <v>4.2857142857142856</v>
      </c>
      <c r="P29" s="25"/>
    </row>
    <row r="30" spans="2:16">
      <c r="B30" s="23"/>
      <c r="C30" s="94" t="s">
        <v>31</v>
      </c>
      <c r="D30" s="35">
        <v>2927</v>
      </c>
      <c r="E30" s="10">
        <v>1</v>
      </c>
      <c r="F30" s="35">
        <v>2437</v>
      </c>
      <c r="G30" s="10">
        <v>1</v>
      </c>
      <c r="H30" s="11">
        <v>0.20106688551497753</v>
      </c>
      <c r="I30" s="35">
        <v>2682</v>
      </c>
      <c r="J30" s="12">
        <v>9.1349739000745611E-2</v>
      </c>
      <c r="K30" s="35">
        <v>26176</v>
      </c>
      <c r="L30" s="10">
        <v>1</v>
      </c>
      <c r="M30" s="35">
        <v>15609</v>
      </c>
      <c r="N30" s="10">
        <v>1</v>
      </c>
      <c r="O30" s="20">
        <v>0.67698122877826905</v>
      </c>
      <c r="P30" s="25"/>
    </row>
    <row r="31" spans="2:16" ht="14.5" customHeight="1">
      <c r="B31" s="139" t="s">
        <v>73</v>
      </c>
      <c r="C31" s="141"/>
      <c r="D31" s="139"/>
      <c r="E31" s="139"/>
      <c r="F31" s="139"/>
      <c r="G31" s="139"/>
    </row>
    <row r="32" spans="2:16">
      <c r="B32" s="142" t="s">
        <v>74</v>
      </c>
      <c r="C32" s="139"/>
      <c r="D32" s="139"/>
      <c r="E32" s="139"/>
      <c r="F32" s="139"/>
      <c r="G32" s="139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94" t="s">
        <v>40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21"/>
    </row>
    <row r="36" spans="2:15">
      <c r="B36" s="195" t="s">
        <v>41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9" t="s">
        <v>37</v>
      </c>
    </row>
    <row r="37" spans="2:15" ht="14.5" customHeight="1">
      <c r="B37" s="182" t="s">
        <v>22</v>
      </c>
      <c r="C37" s="182" t="s">
        <v>1</v>
      </c>
      <c r="D37" s="184" t="s">
        <v>87</v>
      </c>
      <c r="E37" s="185"/>
      <c r="F37" s="185"/>
      <c r="G37" s="185"/>
      <c r="H37" s="186"/>
      <c r="I37" s="185" t="s">
        <v>83</v>
      </c>
      <c r="J37" s="185"/>
      <c r="K37" s="184" t="s">
        <v>88</v>
      </c>
      <c r="L37" s="185"/>
      <c r="M37" s="185"/>
      <c r="N37" s="185"/>
      <c r="O37" s="186"/>
    </row>
    <row r="38" spans="2:15" ht="14.5" customHeight="1">
      <c r="B38" s="183"/>
      <c r="C38" s="183"/>
      <c r="D38" s="196" t="s">
        <v>89</v>
      </c>
      <c r="E38" s="197"/>
      <c r="F38" s="197"/>
      <c r="G38" s="197"/>
      <c r="H38" s="198"/>
      <c r="I38" s="197" t="s">
        <v>84</v>
      </c>
      <c r="J38" s="197"/>
      <c r="K38" s="196" t="s">
        <v>90</v>
      </c>
      <c r="L38" s="197"/>
      <c r="M38" s="197"/>
      <c r="N38" s="197"/>
      <c r="O38" s="198"/>
    </row>
    <row r="39" spans="2:15" ht="14.5" customHeight="1">
      <c r="B39" s="183"/>
      <c r="C39" s="199"/>
      <c r="D39" s="178">
        <v>2021</v>
      </c>
      <c r="E39" s="179"/>
      <c r="F39" s="187">
        <v>2020</v>
      </c>
      <c r="G39" s="187"/>
      <c r="H39" s="189" t="s">
        <v>23</v>
      </c>
      <c r="I39" s="191">
        <v>2021</v>
      </c>
      <c r="J39" s="178" t="s">
        <v>91</v>
      </c>
      <c r="K39" s="178">
        <v>2021</v>
      </c>
      <c r="L39" s="179"/>
      <c r="M39" s="187">
        <v>2020</v>
      </c>
      <c r="N39" s="179"/>
      <c r="O39" s="169" t="s">
        <v>23</v>
      </c>
    </row>
    <row r="40" spans="2:15" ht="14.5" customHeight="1">
      <c r="B40" s="170" t="s">
        <v>22</v>
      </c>
      <c r="C40" s="200" t="s">
        <v>25</v>
      </c>
      <c r="D40" s="180"/>
      <c r="E40" s="181"/>
      <c r="F40" s="188"/>
      <c r="G40" s="188"/>
      <c r="H40" s="190"/>
      <c r="I40" s="192"/>
      <c r="J40" s="193"/>
      <c r="K40" s="180"/>
      <c r="L40" s="181"/>
      <c r="M40" s="188"/>
      <c r="N40" s="181"/>
      <c r="O40" s="169"/>
    </row>
    <row r="41" spans="2:15" ht="14.5" customHeight="1">
      <c r="B41" s="170"/>
      <c r="C41" s="200"/>
      <c r="D41" s="160" t="s">
        <v>26</v>
      </c>
      <c r="E41" s="156" t="s">
        <v>2</v>
      </c>
      <c r="F41" s="159" t="s">
        <v>26</v>
      </c>
      <c r="G41" s="52" t="s">
        <v>2</v>
      </c>
      <c r="H41" s="172" t="s">
        <v>27</v>
      </c>
      <c r="I41" s="53" t="s">
        <v>26</v>
      </c>
      <c r="J41" s="174" t="s">
        <v>92</v>
      </c>
      <c r="K41" s="160" t="s">
        <v>26</v>
      </c>
      <c r="L41" s="51" t="s">
        <v>2</v>
      </c>
      <c r="M41" s="159" t="s">
        <v>26</v>
      </c>
      <c r="N41" s="51" t="s">
        <v>2</v>
      </c>
      <c r="O41" s="176" t="s">
        <v>27</v>
      </c>
    </row>
    <row r="42" spans="2:15" ht="14.5" customHeight="1">
      <c r="B42" s="171"/>
      <c r="C42" s="201"/>
      <c r="D42" s="157" t="s">
        <v>28</v>
      </c>
      <c r="E42" s="158" t="s">
        <v>29</v>
      </c>
      <c r="F42" s="49" t="s">
        <v>28</v>
      </c>
      <c r="G42" s="50" t="s">
        <v>29</v>
      </c>
      <c r="H42" s="173"/>
      <c r="I42" s="54" t="s">
        <v>28</v>
      </c>
      <c r="J42" s="175"/>
      <c r="K42" s="157" t="s">
        <v>28</v>
      </c>
      <c r="L42" s="158" t="s">
        <v>29</v>
      </c>
      <c r="M42" s="49" t="s">
        <v>28</v>
      </c>
      <c r="N42" s="158" t="s">
        <v>29</v>
      </c>
      <c r="O42" s="177"/>
    </row>
    <row r="43" spans="2:15">
      <c r="B43" s="22" t="s">
        <v>38</v>
      </c>
      <c r="C43" s="90" t="s">
        <v>31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508</v>
      </c>
      <c r="E44" s="65">
        <v>0.2285200179937022</v>
      </c>
      <c r="F44" s="80">
        <v>532</v>
      </c>
      <c r="G44" s="66">
        <v>0.2924683892248488</v>
      </c>
      <c r="H44" s="67">
        <v>-4.5112781954887216E-2</v>
      </c>
      <c r="I44" s="80">
        <v>500</v>
      </c>
      <c r="J44" s="69">
        <v>1.6000000000000014E-2</v>
      </c>
      <c r="K44" s="79">
        <v>5396</v>
      </c>
      <c r="L44" s="65">
        <v>0.26936900958466453</v>
      </c>
      <c r="M44" s="80">
        <v>2917</v>
      </c>
      <c r="N44" s="66">
        <v>0.26746744911058135</v>
      </c>
      <c r="O44" s="67">
        <v>0.84984573191635238</v>
      </c>
    </row>
    <row r="45" spans="2:15">
      <c r="B45" s="70"/>
      <c r="C45" s="71" t="s">
        <v>8</v>
      </c>
      <c r="D45" s="81">
        <v>651</v>
      </c>
      <c r="E45" s="73">
        <v>0.29284750337381915</v>
      </c>
      <c r="F45" s="82">
        <v>350</v>
      </c>
      <c r="G45" s="83">
        <v>0.19241341396371633</v>
      </c>
      <c r="H45" s="74">
        <v>0.8600000000000001</v>
      </c>
      <c r="I45" s="82">
        <v>483</v>
      </c>
      <c r="J45" s="84">
        <v>0.34782608695652173</v>
      </c>
      <c r="K45" s="81">
        <v>3538</v>
      </c>
      <c r="L45" s="73">
        <v>0.17661741214057508</v>
      </c>
      <c r="M45" s="82">
        <v>1995</v>
      </c>
      <c r="N45" s="83">
        <v>0.18292682926829268</v>
      </c>
      <c r="O45" s="74">
        <v>0.77343358395989981</v>
      </c>
    </row>
    <row r="46" spans="2:15" ht="15" customHeight="1">
      <c r="B46" s="70"/>
      <c r="C46" s="71" t="s">
        <v>9</v>
      </c>
      <c r="D46" s="81">
        <v>290</v>
      </c>
      <c r="E46" s="73">
        <v>0.13045434098065678</v>
      </c>
      <c r="F46" s="82">
        <v>264</v>
      </c>
      <c r="G46" s="83">
        <v>0.14513468938977461</v>
      </c>
      <c r="H46" s="74">
        <v>9.8484848484848397E-2</v>
      </c>
      <c r="I46" s="82">
        <v>277</v>
      </c>
      <c r="J46" s="84">
        <v>4.6931407942238268E-2</v>
      </c>
      <c r="K46" s="81">
        <v>3428</v>
      </c>
      <c r="L46" s="73">
        <v>0.17112619808306709</v>
      </c>
      <c r="M46" s="82">
        <v>1522</v>
      </c>
      <c r="N46" s="83">
        <v>0.13955620759215112</v>
      </c>
      <c r="O46" s="74">
        <v>1.2522996057818658</v>
      </c>
    </row>
    <row r="47" spans="2:15">
      <c r="B47" s="70"/>
      <c r="C47" s="71" t="s">
        <v>10</v>
      </c>
      <c r="D47" s="81">
        <v>265</v>
      </c>
      <c r="E47" s="73">
        <v>0.11920827710301395</v>
      </c>
      <c r="F47" s="82">
        <v>310</v>
      </c>
      <c r="G47" s="83">
        <v>0.17042330951072018</v>
      </c>
      <c r="H47" s="74">
        <v>-0.14516129032258063</v>
      </c>
      <c r="I47" s="82">
        <v>142</v>
      </c>
      <c r="J47" s="84">
        <v>0.86619718309859151</v>
      </c>
      <c r="K47" s="81">
        <v>2871</v>
      </c>
      <c r="L47" s="73">
        <v>0.14332068690095848</v>
      </c>
      <c r="M47" s="82">
        <v>1876</v>
      </c>
      <c r="N47" s="83">
        <v>0.17201540436456997</v>
      </c>
      <c r="O47" s="74">
        <v>0.53038379530916835</v>
      </c>
    </row>
    <row r="48" spans="2:15" ht="15" customHeight="1">
      <c r="B48" s="111"/>
      <c r="C48" s="71" t="s">
        <v>4</v>
      </c>
      <c r="D48" s="81">
        <v>250</v>
      </c>
      <c r="E48" s="73">
        <v>0.11246063877642826</v>
      </c>
      <c r="F48" s="82">
        <v>234</v>
      </c>
      <c r="G48" s="83">
        <v>0.12864211105002749</v>
      </c>
      <c r="H48" s="74">
        <v>6.8376068376068355E-2</v>
      </c>
      <c r="I48" s="82">
        <v>349</v>
      </c>
      <c r="J48" s="84">
        <v>-0.28366762177650429</v>
      </c>
      <c r="K48" s="81">
        <v>2856</v>
      </c>
      <c r="L48" s="73">
        <v>0.14257188498402557</v>
      </c>
      <c r="M48" s="82">
        <v>1659</v>
      </c>
      <c r="N48" s="83">
        <v>0.15211810012836971</v>
      </c>
      <c r="O48" s="74">
        <v>0.72151898734177222</v>
      </c>
    </row>
    <row r="49" spans="2:15">
      <c r="B49" s="70"/>
      <c r="C49" s="71" t="s">
        <v>11</v>
      </c>
      <c r="D49" s="81">
        <v>136</v>
      </c>
      <c r="E49" s="73">
        <v>6.1178587494376969E-2</v>
      </c>
      <c r="F49" s="82">
        <v>66</v>
      </c>
      <c r="G49" s="83">
        <v>3.6283672347443653E-2</v>
      </c>
      <c r="H49" s="74">
        <v>1.0606060606060606</v>
      </c>
      <c r="I49" s="82">
        <v>126</v>
      </c>
      <c r="J49" s="84">
        <v>7.9365079365079305E-2</v>
      </c>
      <c r="K49" s="81">
        <v>882</v>
      </c>
      <c r="L49" s="73">
        <v>4.4029552715654952E-2</v>
      </c>
      <c r="M49" s="82">
        <v>453</v>
      </c>
      <c r="N49" s="83">
        <v>4.1536768751146161E-2</v>
      </c>
      <c r="O49" s="74">
        <v>0.94701986754966883</v>
      </c>
    </row>
    <row r="50" spans="2:15">
      <c r="B50" s="70"/>
      <c r="C50" s="71" t="s">
        <v>12</v>
      </c>
      <c r="D50" s="81">
        <v>66</v>
      </c>
      <c r="E50" s="73">
        <v>2.9689608636977057E-2</v>
      </c>
      <c r="F50" s="82">
        <v>51</v>
      </c>
      <c r="G50" s="83">
        <v>2.8037383177570093E-2</v>
      </c>
      <c r="H50" s="74">
        <v>0.29411764705882359</v>
      </c>
      <c r="I50" s="82">
        <v>63</v>
      </c>
      <c r="J50" s="84">
        <v>4.7619047619047672E-2</v>
      </c>
      <c r="K50" s="81">
        <v>751</v>
      </c>
      <c r="L50" s="73">
        <v>3.7490015974440898E-2</v>
      </c>
      <c r="M50" s="82">
        <v>374</v>
      </c>
      <c r="N50" s="83">
        <v>3.4293049697414264E-2</v>
      </c>
      <c r="O50" s="74">
        <v>1.0080213903743314</v>
      </c>
    </row>
    <row r="51" spans="2:15">
      <c r="B51" s="70"/>
      <c r="C51" s="71" t="s">
        <v>66</v>
      </c>
      <c r="D51" s="81">
        <v>57</v>
      </c>
      <c r="E51" s="73">
        <v>2.564102564102564E-2</v>
      </c>
      <c r="F51" s="82">
        <v>12</v>
      </c>
      <c r="G51" s="83">
        <v>6.5970313358988458E-3</v>
      </c>
      <c r="H51" s="74">
        <v>3.75</v>
      </c>
      <c r="I51" s="82">
        <v>57</v>
      </c>
      <c r="J51" s="84">
        <v>0</v>
      </c>
      <c r="K51" s="81">
        <v>310</v>
      </c>
      <c r="L51" s="73">
        <v>1.5475239616613418E-2</v>
      </c>
      <c r="M51" s="82">
        <v>105</v>
      </c>
      <c r="N51" s="83">
        <v>9.6277278562259313E-3</v>
      </c>
      <c r="O51" s="74">
        <v>1.9523809523809526</v>
      </c>
    </row>
    <row r="52" spans="2:15">
      <c r="B52" s="128"/>
      <c r="C52" s="85" t="s">
        <v>30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5</v>
      </c>
      <c r="N52" s="92">
        <v>4.5846323124885382E-4</v>
      </c>
      <c r="O52" s="89">
        <v>-1</v>
      </c>
    </row>
    <row r="53" spans="2:15">
      <c r="B53" s="22" t="s">
        <v>39</v>
      </c>
      <c r="C53" s="90" t="s">
        <v>31</v>
      </c>
      <c r="D53" s="34">
        <v>2223</v>
      </c>
      <c r="E53" s="15">
        <v>1</v>
      </c>
      <c r="F53" s="34">
        <v>1819</v>
      </c>
      <c r="G53" s="15">
        <v>1</v>
      </c>
      <c r="H53" s="16">
        <v>0.2221000549752612</v>
      </c>
      <c r="I53" s="34">
        <v>1997</v>
      </c>
      <c r="J53" s="17">
        <v>0.11316975463194789</v>
      </c>
      <c r="K53" s="34">
        <v>20032</v>
      </c>
      <c r="L53" s="15">
        <v>1</v>
      </c>
      <c r="M53" s="34">
        <v>10906</v>
      </c>
      <c r="N53" s="17">
        <v>1</v>
      </c>
      <c r="O53" s="19">
        <v>0.83678708967540794</v>
      </c>
    </row>
    <row r="54" spans="2:15">
      <c r="B54" s="22" t="s">
        <v>53</v>
      </c>
      <c r="C54" s="90" t="s">
        <v>31</v>
      </c>
      <c r="D54" s="34">
        <v>0</v>
      </c>
      <c r="E54" s="15">
        <v>1</v>
      </c>
      <c r="F54" s="34">
        <v>1</v>
      </c>
      <c r="G54" s="15">
        <v>1</v>
      </c>
      <c r="H54" s="16">
        <v>-1</v>
      </c>
      <c r="I54" s="34">
        <v>0</v>
      </c>
      <c r="J54" s="15"/>
      <c r="K54" s="34">
        <v>1</v>
      </c>
      <c r="L54" s="15">
        <v>1</v>
      </c>
      <c r="M54" s="34">
        <v>2</v>
      </c>
      <c r="N54" s="15">
        <v>1</v>
      </c>
      <c r="O54" s="19">
        <v>-0.5</v>
      </c>
    </row>
    <row r="55" spans="2:15">
      <c r="B55" s="23"/>
      <c r="C55" s="94" t="s">
        <v>31</v>
      </c>
      <c r="D55" s="35">
        <v>2223</v>
      </c>
      <c r="E55" s="10">
        <v>1</v>
      </c>
      <c r="F55" s="35">
        <v>1820</v>
      </c>
      <c r="G55" s="10">
        <v>1</v>
      </c>
      <c r="H55" s="11">
        <v>0.22142857142857153</v>
      </c>
      <c r="I55" s="35">
        <v>1997</v>
      </c>
      <c r="J55" s="12">
        <v>0.11316975463194789</v>
      </c>
      <c r="K55" s="35">
        <v>20033</v>
      </c>
      <c r="L55" s="10">
        <v>1</v>
      </c>
      <c r="M55" s="35">
        <v>10908</v>
      </c>
      <c r="N55" s="10">
        <v>1</v>
      </c>
      <c r="O55" s="20">
        <v>0.83654198753208653</v>
      </c>
    </row>
    <row r="56" spans="2:15">
      <c r="B56" s="139" t="s">
        <v>73</v>
      </c>
      <c r="C56" s="141"/>
      <c r="D56" s="139"/>
      <c r="E56" s="139"/>
      <c r="F56" s="139"/>
      <c r="G56" s="139"/>
      <c r="H56" s="55"/>
      <c r="I56" s="56"/>
      <c r="J56" s="55"/>
      <c r="K56" s="55"/>
      <c r="L56" s="55"/>
      <c r="M56" s="55"/>
      <c r="N56" s="55"/>
      <c r="O56" s="55"/>
    </row>
    <row r="57" spans="2:15">
      <c r="B57" s="142" t="s">
        <v>74</v>
      </c>
      <c r="C57" s="139"/>
      <c r="D57" s="139"/>
      <c r="E57" s="139"/>
      <c r="F57" s="139"/>
      <c r="G57" s="139"/>
    </row>
    <row r="59" spans="2:15">
      <c r="B59" s="202" t="s">
        <v>51</v>
      </c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135"/>
    </row>
    <row r="60" spans="2:15">
      <c r="B60" s="203" t="s">
        <v>52</v>
      </c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136" t="s">
        <v>37</v>
      </c>
    </row>
    <row r="61" spans="2:15">
      <c r="B61" s="182" t="s">
        <v>22</v>
      </c>
      <c r="C61" s="182" t="s">
        <v>1</v>
      </c>
      <c r="D61" s="184" t="s">
        <v>87</v>
      </c>
      <c r="E61" s="185"/>
      <c r="F61" s="185"/>
      <c r="G61" s="185"/>
      <c r="H61" s="186"/>
      <c r="I61" s="185" t="s">
        <v>83</v>
      </c>
      <c r="J61" s="185"/>
      <c r="K61" s="184" t="s">
        <v>88</v>
      </c>
      <c r="L61" s="185"/>
      <c r="M61" s="185"/>
      <c r="N61" s="185"/>
      <c r="O61" s="186"/>
    </row>
    <row r="62" spans="2:15">
      <c r="B62" s="183"/>
      <c r="C62" s="183"/>
      <c r="D62" s="196" t="s">
        <v>89</v>
      </c>
      <c r="E62" s="197"/>
      <c r="F62" s="197"/>
      <c r="G62" s="197"/>
      <c r="H62" s="198"/>
      <c r="I62" s="197" t="s">
        <v>84</v>
      </c>
      <c r="J62" s="197"/>
      <c r="K62" s="196" t="s">
        <v>90</v>
      </c>
      <c r="L62" s="197"/>
      <c r="M62" s="197"/>
      <c r="N62" s="197"/>
      <c r="O62" s="198"/>
    </row>
    <row r="63" spans="2:15" ht="15" customHeight="1">
      <c r="B63" s="183"/>
      <c r="C63" s="183"/>
      <c r="D63" s="178">
        <v>2021</v>
      </c>
      <c r="E63" s="179"/>
      <c r="F63" s="187">
        <v>2020</v>
      </c>
      <c r="G63" s="187"/>
      <c r="H63" s="189" t="s">
        <v>23</v>
      </c>
      <c r="I63" s="191">
        <v>2021</v>
      </c>
      <c r="J63" s="178" t="s">
        <v>91</v>
      </c>
      <c r="K63" s="178">
        <v>2021</v>
      </c>
      <c r="L63" s="179"/>
      <c r="M63" s="187">
        <v>2020</v>
      </c>
      <c r="N63" s="179"/>
      <c r="O63" s="169" t="s">
        <v>23</v>
      </c>
    </row>
    <row r="64" spans="2:15">
      <c r="B64" s="170" t="s">
        <v>22</v>
      </c>
      <c r="C64" s="170" t="s">
        <v>25</v>
      </c>
      <c r="D64" s="180"/>
      <c r="E64" s="181"/>
      <c r="F64" s="188"/>
      <c r="G64" s="188"/>
      <c r="H64" s="190"/>
      <c r="I64" s="192"/>
      <c r="J64" s="193"/>
      <c r="K64" s="180"/>
      <c r="L64" s="181"/>
      <c r="M64" s="188"/>
      <c r="N64" s="181"/>
      <c r="O64" s="169"/>
    </row>
    <row r="65" spans="2:15" ht="15" customHeight="1">
      <c r="B65" s="170"/>
      <c r="C65" s="170"/>
      <c r="D65" s="160" t="s">
        <v>26</v>
      </c>
      <c r="E65" s="156" t="s">
        <v>2</v>
      </c>
      <c r="F65" s="159" t="s">
        <v>26</v>
      </c>
      <c r="G65" s="52" t="s">
        <v>2</v>
      </c>
      <c r="H65" s="172" t="s">
        <v>27</v>
      </c>
      <c r="I65" s="53" t="s">
        <v>26</v>
      </c>
      <c r="J65" s="174" t="s">
        <v>92</v>
      </c>
      <c r="K65" s="160" t="s">
        <v>26</v>
      </c>
      <c r="L65" s="51" t="s">
        <v>2</v>
      </c>
      <c r="M65" s="159" t="s">
        <v>26</v>
      </c>
      <c r="N65" s="51" t="s">
        <v>2</v>
      </c>
      <c r="O65" s="176" t="s">
        <v>27</v>
      </c>
    </row>
    <row r="66" spans="2:15" ht="25">
      <c r="B66" s="171"/>
      <c r="C66" s="171"/>
      <c r="D66" s="157" t="s">
        <v>28</v>
      </c>
      <c r="E66" s="158" t="s">
        <v>29</v>
      </c>
      <c r="F66" s="49" t="s">
        <v>28</v>
      </c>
      <c r="G66" s="50" t="s">
        <v>29</v>
      </c>
      <c r="H66" s="173"/>
      <c r="I66" s="54" t="s">
        <v>28</v>
      </c>
      <c r="J66" s="175"/>
      <c r="K66" s="157" t="s">
        <v>28</v>
      </c>
      <c r="L66" s="158" t="s">
        <v>29</v>
      </c>
      <c r="M66" s="49" t="s">
        <v>28</v>
      </c>
      <c r="N66" s="158" t="s">
        <v>29</v>
      </c>
      <c r="O66" s="177"/>
    </row>
    <row r="67" spans="2:15">
      <c r="B67" s="70"/>
      <c r="C67" s="63" t="s">
        <v>4</v>
      </c>
      <c r="D67" s="79">
        <v>156</v>
      </c>
      <c r="E67" s="65">
        <v>0.22159090909090909</v>
      </c>
      <c r="F67" s="80">
        <v>132</v>
      </c>
      <c r="G67" s="66">
        <v>0.21393841166936792</v>
      </c>
      <c r="H67" s="67">
        <v>0.18181818181818188</v>
      </c>
      <c r="I67" s="79">
        <v>140</v>
      </c>
      <c r="J67" s="69">
        <v>0.11428571428571432</v>
      </c>
      <c r="K67" s="79">
        <v>1219</v>
      </c>
      <c r="L67" s="65">
        <v>0.19843724564545009</v>
      </c>
      <c r="M67" s="80">
        <v>983</v>
      </c>
      <c r="N67" s="66">
        <v>0.20910444586258242</v>
      </c>
      <c r="O67" s="67">
        <v>0.24008138351983721</v>
      </c>
    </row>
    <row r="68" spans="2:15">
      <c r="B68" s="70"/>
      <c r="C68" s="71" t="s">
        <v>9</v>
      </c>
      <c r="D68" s="81">
        <v>91</v>
      </c>
      <c r="E68" s="73">
        <v>0.12926136363636365</v>
      </c>
      <c r="F68" s="82">
        <v>99</v>
      </c>
      <c r="G68" s="83">
        <v>0.16045380875202594</v>
      </c>
      <c r="H68" s="74">
        <v>-8.0808080808080773E-2</v>
      </c>
      <c r="I68" s="81">
        <v>126</v>
      </c>
      <c r="J68" s="84">
        <v>-0.27777777777777779</v>
      </c>
      <c r="K68" s="81">
        <v>1085</v>
      </c>
      <c r="L68" s="73">
        <v>0.17662379944652451</v>
      </c>
      <c r="M68" s="82">
        <v>901</v>
      </c>
      <c r="N68" s="83">
        <v>0.19166134864922357</v>
      </c>
      <c r="O68" s="74">
        <v>0.2042175360710321</v>
      </c>
    </row>
    <row r="69" spans="2:15">
      <c r="B69" s="70"/>
      <c r="C69" s="71" t="s">
        <v>12</v>
      </c>
      <c r="D69" s="81">
        <v>94</v>
      </c>
      <c r="E69" s="73">
        <v>0.13352272727272727</v>
      </c>
      <c r="F69" s="82">
        <v>78</v>
      </c>
      <c r="G69" s="83">
        <v>0.12641815235008103</v>
      </c>
      <c r="H69" s="74">
        <v>0.20512820512820507</v>
      </c>
      <c r="I69" s="82">
        <v>100</v>
      </c>
      <c r="J69" s="84">
        <v>-6.0000000000000053E-2</v>
      </c>
      <c r="K69" s="81">
        <v>945</v>
      </c>
      <c r="L69" s="73">
        <v>0.1538336317760052</v>
      </c>
      <c r="M69" s="82">
        <v>798</v>
      </c>
      <c r="N69" s="83">
        <v>0.16975111678366306</v>
      </c>
      <c r="O69" s="74">
        <v>0.18421052631578938</v>
      </c>
    </row>
    <row r="70" spans="2:15">
      <c r="B70" s="70"/>
      <c r="C70" s="71" t="s">
        <v>10</v>
      </c>
      <c r="D70" s="81">
        <v>105</v>
      </c>
      <c r="E70" s="73">
        <v>0.14914772727272727</v>
      </c>
      <c r="F70" s="82">
        <v>85</v>
      </c>
      <c r="G70" s="83">
        <v>0.13776337115072934</v>
      </c>
      <c r="H70" s="74">
        <v>0.23529411764705888</v>
      </c>
      <c r="I70" s="82">
        <v>77</v>
      </c>
      <c r="J70" s="84">
        <v>0.36363636363636354</v>
      </c>
      <c r="K70" s="81">
        <v>820</v>
      </c>
      <c r="L70" s="73">
        <v>0.13348526778447012</v>
      </c>
      <c r="M70" s="82">
        <v>504</v>
      </c>
      <c r="N70" s="83">
        <v>0.10721123165283983</v>
      </c>
      <c r="O70" s="74">
        <v>0.62698412698412698</v>
      </c>
    </row>
    <row r="71" spans="2:15">
      <c r="B71" s="111"/>
      <c r="C71" s="71" t="s">
        <v>3</v>
      </c>
      <c r="D71" s="81">
        <v>96</v>
      </c>
      <c r="E71" s="73">
        <v>0.13636363636363635</v>
      </c>
      <c r="F71" s="82">
        <v>59</v>
      </c>
      <c r="G71" s="83">
        <v>9.5623987034035657E-2</v>
      </c>
      <c r="H71" s="74">
        <v>0.62711864406779672</v>
      </c>
      <c r="I71" s="82">
        <v>80</v>
      </c>
      <c r="J71" s="84">
        <v>0.19999999999999996</v>
      </c>
      <c r="K71" s="81">
        <v>819</v>
      </c>
      <c r="L71" s="73">
        <v>0.13332248087253784</v>
      </c>
      <c r="M71" s="82">
        <v>526</v>
      </c>
      <c r="N71" s="83">
        <v>0.11189108700276537</v>
      </c>
      <c r="O71" s="74">
        <v>0.55703422053231932</v>
      </c>
    </row>
    <row r="72" spans="2:15">
      <c r="B72" s="70"/>
      <c r="C72" s="71" t="s">
        <v>8</v>
      </c>
      <c r="D72" s="81">
        <v>77</v>
      </c>
      <c r="E72" s="73">
        <v>0.109375</v>
      </c>
      <c r="F72" s="82">
        <v>105</v>
      </c>
      <c r="G72" s="83">
        <v>0.17017828200972449</v>
      </c>
      <c r="H72" s="74">
        <v>-0.26666666666666672</v>
      </c>
      <c r="I72" s="82">
        <v>80</v>
      </c>
      <c r="J72" s="84">
        <v>-3.7499999999999978E-2</v>
      </c>
      <c r="K72" s="81">
        <v>666</v>
      </c>
      <c r="L72" s="73">
        <v>0.10841608334689891</v>
      </c>
      <c r="M72" s="82">
        <v>575</v>
      </c>
      <c r="N72" s="83">
        <v>0.12231440119123591</v>
      </c>
      <c r="O72" s="74">
        <v>0.15826086956521745</v>
      </c>
    </row>
    <row r="73" spans="2:15">
      <c r="B73" s="70"/>
      <c r="C73" s="71" t="s">
        <v>11</v>
      </c>
      <c r="D73" s="81">
        <v>53</v>
      </c>
      <c r="E73" s="73">
        <v>7.5284090909090912E-2</v>
      </c>
      <c r="F73" s="82">
        <v>39</v>
      </c>
      <c r="G73" s="83">
        <v>6.3209076175040513E-2</v>
      </c>
      <c r="H73" s="74">
        <v>0.35897435897435903</v>
      </c>
      <c r="I73" s="82">
        <v>47</v>
      </c>
      <c r="J73" s="84">
        <v>0.12765957446808507</v>
      </c>
      <c r="K73" s="81">
        <v>337</v>
      </c>
      <c r="L73" s="73">
        <v>5.4859189321178579E-2</v>
      </c>
      <c r="M73" s="82">
        <v>237</v>
      </c>
      <c r="N73" s="83">
        <v>5.0414805360561581E-2</v>
      </c>
      <c r="O73" s="74">
        <v>0.42194092827004215</v>
      </c>
    </row>
    <row r="74" spans="2:15">
      <c r="B74" s="128"/>
      <c r="C74" s="85" t="s">
        <v>30</v>
      </c>
      <c r="D74" s="97">
        <f>+D75-SUM(D67:D73)</f>
        <v>32</v>
      </c>
      <c r="E74" s="147">
        <f>+E75-SUM(E67:E73)</f>
        <v>4.5454545454545414E-2</v>
      </c>
      <c r="F74" s="97">
        <f>+F75-SUM(F67:F73)</f>
        <v>20</v>
      </c>
      <c r="G74" s="147">
        <f>+G75-SUM(G67:G73)</f>
        <v>3.2414910858995061E-2</v>
      </c>
      <c r="H74" s="88">
        <f>+D74/F74-1</f>
        <v>0.60000000000000009</v>
      </c>
      <c r="I74" s="97">
        <f>+I75-SUM(I67:I73)</f>
        <v>35</v>
      </c>
      <c r="J74" s="87">
        <f>+D74/I74-1</f>
        <v>-8.5714285714285743E-2</v>
      </c>
      <c r="K74" s="97">
        <f>+K75-SUM(K67:K73)</f>
        <v>252</v>
      </c>
      <c r="L74" s="147">
        <f>+L75-SUM(L67:L73)</f>
        <v>4.102230180693478E-2</v>
      </c>
      <c r="M74" s="97">
        <f>+M75-SUM(M67:M73)</f>
        <v>177</v>
      </c>
      <c r="N74" s="147">
        <f>+N75-SUM(N67:N73)</f>
        <v>3.7651563497128171E-2</v>
      </c>
      <c r="O74" s="88">
        <f>+K74/M74-1</f>
        <v>0.42372881355932202</v>
      </c>
    </row>
    <row r="75" spans="2:15">
      <c r="B75" s="23"/>
      <c r="C75" s="94" t="s">
        <v>31</v>
      </c>
      <c r="D75" s="35">
        <v>704</v>
      </c>
      <c r="E75" s="10">
        <v>1</v>
      </c>
      <c r="F75" s="35">
        <v>617</v>
      </c>
      <c r="G75" s="10">
        <v>1</v>
      </c>
      <c r="H75" s="11">
        <v>0.14100486223662889</v>
      </c>
      <c r="I75" s="35">
        <v>685</v>
      </c>
      <c r="J75" s="12">
        <v>2.7737226277372296E-2</v>
      </c>
      <c r="K75" s="35">
        <v>6143</v>
      </c>
      <c r="L75" s="10">
        <v>1</v>
      </c>
      <c r="M75" s="35">
        <v>4701</v>
      </c>
      <c r="N75" s="10">
        <v>1</v>
      </c>
      <c r="O75" s="20">
        <v>0.3067432461178472</v>
      </c>
    </row>
    <row r="76" spans="2:15">
      <c r="B76" s="137" t="s">
        <v>44</v>
      </c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6 J24:J26 O24:O26">
    <cfRule type="cellIs" dxfId="84" priority="38" operator="lessThan">
      <formula>0</formula>
    </cfRule>
  </conditionalFormatting>
  <conditionalFormatting sqref="H11:H14 J11:J14 O11:O14">
    <cfRule type="cellIs" dxfId="83" priority="37" operator="lessThan">
      <formula>0</formula>
    </cfRule>
  </conditionalFormatting>
  <conditionalFormatting sqref="J15:J16">
    <cfRule type="cellIs" dxfId="82" priority="36" operator="lessThan">
      <formula>0</formula>
    </cfRule>
  </conditionalFormatting>
  <conditionalFormatting sqref="H10 J10 O10">
    <cfRule type="cellIs" dxfId="81" priority="35" operator="lessThan">
      <formula>0</formula>
    </cfRule>
  </conditionalFormatting>
  <conditionalFormatting sqref="D19:O26 D10:O16">
    <cfRule type="cellIs" dxfId="80" priority="34" operator="equal">
      <formula>0</formula>
    </cfRule>
  </conditionalFormatting>
  <conditionalFormatting sqref="H17 O17">
    <cfRule type="cellIs" dxfId="79" priority="33" operator="lessThan">
      <formula>0</formula>
    </cfRule>
  </conditionalFormatting>
  <conditionalFormatting sqref="H19:H23 J19:J23 O19:O23">
    <cfRule type="cellIs" dxfId="78" priority="32" operator="lessThan">
      <formula>0</formula>
    </cfRule>
  </conditionalFormatting>
  <conditionalFormatting sqref="H18 J18 O18">
    <cfRule type="cellIs" dxfId="77" priority="31" operator="lessThan">
      <formula>0</formula>
    </cfRule>
  </conditionalFormatting>
  <conditionalFormatting sqref="H18 O18">
    <cfRule type="cellIs" dxfId="76" priority="30" operator="lessThan">
      <formula>0</formula>
    </cfRule>
  </conditionalFormatting>
  <conditionalFormatting sqref="H28 J28 O28">
    <cfRule type="cellIs" dxfId="75" priority="28" operator="lessThan">
      <formula>0</formula>
    </cfRule>
  </conditionalFormatting>
  <conditionalFormatting sqref="H28 O28">
    <cfRule type="cellIs" dxfId="74" priority="27" operator="lessThan">
      <formula>0</formula>
    </cfRule>
  </conditionalFormatting>
  <conditionalFormatting sqref="H29 O29">
    <cfRule type="cellIs" dxfId="73" priority="26" operator="lessThan">
      <formula>0</formula>
    </cfRule>
  </conditionalFormatting>
  <conditionalFormatting sqref="H29 O29 J29">
    <cfRule type="cellIs" dxfId="72" priority="25" operator="lessThan">
      <formula>0</formula>
    </cfRule>
  </conditionalFormatting>
  <conditionalFormatting sqref="H30 O30">
    <cfRule type="cellIs" dxfId="71" priority="24" operator="lessThan">
      <formula>0</formula>
    </cfRule>
  </conditionalFormatting>
  <conditionalFormatting sqref="H30 O30 J30">
    <cfRule type="cellIs" dxfId="70" priority="23" operator="lessThan">
      <formula>0</formula>
    </cfRule>
  </conditionalFormatting>
  <conditionalFormatting sqref="H43 O43 J43">
    <cfRule type="cellIs" dxfId="69" priority="22" operator="lessThan">
      <formula>0</formula>
    </cfRule>
  </conditionalFormatting>
  <conditionalFormatting sqref="H49:H51 J49:J51 O49:O51">
    <cfRule type="cellIs" dxfId="68" priority="20" operator="lessThan">
      <formula>0</formula>
    </cfRule>
  </conditionalFormatting>
  <conditionalFormatting sqref="H44:H48 J44:J48 O44:O48">
    <cfRule type="cellIs" dxfId="67" priority="21" operator="lessThan">
      <formula>0</formula>
    </cfRule>
  </conditionalFormatting>
  <conditionalFormatting sqref="H52 J52 O52">
    <cfRule type="cellIs" dxfId="66" priority="18" operator="lessThan">
      <formula>0</formula>
    </cfRule>
  </conditionalFormatting>
  <conditionalFormatting sqref="H52 O52">
    <cfRule type="cellIs" dxfId="65" priority="19" operator="lessThan">
      <formula>0</formula>
    </cfRule>
  </conditionalFormatting>
  <conditionalFormatting sqref="H55 O55">
    <cfRule type="cellIs" dxfId="64" priority="17" operator="lessThan">
      <formula>0</formula>
    </cfRule>
  </conditionalFormatting>
  <conditionalFormatting sqref="H55 O55 J55">
    <cfRule type="cellIs" dxfId="63" priority="16" operator="lessThan">
      <formula>0</formula>
    </cfRule>
  </conditionalFormatting>
  <conditionalFormatting sqref="H53 J53 O53">
    <cfRule type="cellIs" dxfId="62" priority="15" operator="lessThan">
      <formula>0</formula>
    </cfRule>
  </conditionalFormatting>
  <conditionalFormatting sqref="H53 O53">
    <cfRule type="cellIs" dxfId="61" priority="14" operator="lessThan">
      <formula>0</formula>
    </cfRule>
  </conditionalFormatting>
  <conditionalFormatting sqref="H54 O54">
    <cfRule type="cellIs" dxfId="60" priority="13" operator="lessThan">
      <formula>0</formula>
    </cfRule>
  </conditionalFormatting>
  <conditionalFormatting sqref="H54 O54 J5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67:H71 J67:J71 O67:O71">
    <cfRule type="cellIs" dxfId="57" priority="10" operator="lessThan">
      <formula>0</formula>
    </cfRule>
  </conditionalFormatting>
  <conditionalFormatting sqref="H74 O74">
    <cfRule type="cellIs" dxfId="56" priority="39" operator="lessThan">
      <formula>0</formula>
    </cfRule>
  </conditionalFormatting>
  <conditionalFormatting sqref="J72:J73 O72:O73 H72:H73">
    <cfRule type="cellIs" dxfId="55" priority="8" operator="lessThan">
      <formula>0</formula>
    </cfRule>
  </conditionalFormatting>
  <conditionalFormatting sqref="D67:O73">
    <cfRule type="cellIs" dxfId="54" priority="7" operator="equal">
      <formula>0</formula>
    </cfRule>
  </conditionalFormatting>
  <conditionalFormatting sqref="H75 O75">
    <cfRule type="cellIs" dxfId="53" priority="6" operator="lessThan">
      <formula>0</formula>
    </cfRule>
  </conditionalFormatting>
  <conditionalFormatting sqref="H75 O75 J75">
    <cfRule type="cellIs" dxfId="52" priority="5" operator="lessThan">
      <formula>0</formula>
    </cfRule>
  </conditionalFormatting>
  <conditionalFormatting sqref="H27">
    <cfRule type="cellIs" dxfId="51" priority="3" operator="lessThan">
      <formula>0</formula>
    </cfRule>
  </conditionalFormatting>
  <conditionalFormatting sqref="H27">
    <cfRule type="cellIs" dxfId="50" priority="4" operator="lessThan">
      <formula>0</formula>
    </cfRule>
  </conditionalFormatting>
  <conditionalFormatting sqref="O27">
    <cfRule type="cellIs" dxfId="49" priority="1" operator="lessThan">
      <formula>0</formula>
    </cfRule>
  </conditionalFormatting>
  <conditionalFormatting sqref="O27">
    <cfRule type="cellIs" dxfId="4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4A3A6-6BF4-441A-8743-78771FE0EABC}">
  <sheetPr>
    <pageSetUpPr fitToPage="1"/>
  </sheetPr>
  <dimension ref="B1:W65"/>
  <sheetViews>
    <sheetView showGridLines="0" workbookViewId="0"/>
  </sheetViews>
  <sheetFormatPr defaultRowHeight="14.5"/>
  <cols>
    <col min="1" max="1" width="2" style="139" customWidth="1"/>
    <col min="2" max="2" width="8.1796875" style="139" customWidth="1"/>
    <col min="3" max="3" width="20.26953125" style="139" customWidth="1"/>
    <col min="4" max="9" width="8.81640625" style="139" customWidth="1"/>
    <col min="10" max="10" width="9.453125" style="139" customWidth="1"/>
    <col min="11" max="12" width="11.26953125" style="139" customWidth="1"/>
    <col min="13" max="14" width="8.81640625" style="139" customWidth="1"/>
    <col min="15" max="15" width="13.26953125" style="139" customWidth="1"/>
    <col min="16" max="16" width="9.453125" style="139" customWidth="1"/>
    <col min="17" max="17" width="20.81640625" style="139" customWidth="1"/>
    <col min="18" max="22" width="11" style="139" customWidth="1"/>
    <col min="23" max="256" width="8.7265625" style="139"/>
    <col min="257" max="257" width="2" style="139" customWidth="1"/>
    <col min="258" max="258" width="8.1796875" style="139" customWidth="1"/>
    <col min="259" max="259" width="20.26953125" style="139" customWidth="1"/>
    <col min="260" max="265" width="8.81640625" style="139" customWidth="1"/>
    <col min="266" max="266" width="9.453125" style="139" customWidth="1"/>
    <col min="267" max="268" width="11.26953125" style="139" customWidth="1"/>
    <col min="269" max="270" width="8.81640625" style="139" customWidth="1"/>
    <col min="271" max="271" width="13.26953125" style="139" customWidth="1"/>
    <col min="272" max="272" width="9.453125" style="139" customWidth="1"/>
    <col min="273" max="273" width="20.81640625" style="139" customWidth="1"/>
    <col min="274" max="278" width="11" style="139" customWidth="1"/>
    <col min="279" max="512" width="8.7265625" style="139"/>
    <col min="513" max="513" width="2" style="139" customWidth="1"/>
    <col min="514" max="514" width="8.1796875" style="139" customWidth="1"/>
    <col min="515" max="515" width="20.26953125" style="139" customWidth="1"/>
    <col min="516" max="521" width="8.81640625" style="139" customWidth="1"/>
    <col min="522" max="522" width="9.453125" style="139" customWidth="1"/>
    <col min="523" max="524" width="11.26953125" style="139" customWidth="1"/>
    <col min="525" max="526" width="8.81640625" style="139" customWidth="1"/>
    <col min="527" max="527" width="13.26953125" style="139" customWidth="1"/>
    <col min="528" max="528" width="9.453125" style="139" customWidth="1"/>
    <col min="529" max="529" width="20.81640625" style="139" customWidth="1"/>
    <col min="530" max="534" width="11" style="139" customWidth="1"/>
    <col min="535" max="768" width="8.7265625" style="139"/>
    <col min="769" max="769" width="2" style="139" customWidth="1"/>
    <col min="770" max="770" width="8.1796875" style="139" customWidth="1"/>
    <col min="771" max="771" width="20.26953125" style="139" customWidth="1"/>
    <col min="772" max="777" width="8.81640625" style="139" customWidth="1"/>
    <col min="778" max="778" width="9.453125" style="139" customWidth="1"/>
    <col min="779" max="780" width="11.26953125" style="139" customWidth="1"/>
    <col min="781" max="782" width="8.81640625" style="139" customWidth="1"/>
    <col min="783" max="783" width="13.26953125" style="139" customWidth="1"/>
    <col min="784" max="784" width="9.453125" style="139" customWidth="1"/>
    <col min="785" max="785" width="20.81640625" style="139" customWidth="1"/>
    <col min="786" max="790" width="11" style="139" customWidth="1"/>
    <col min="791" max="1024" width="8.7265625" style="139"/>
    <col min="1025" max="1025" width="2" style="139" customWidth="1"/>
    <col min="1026" max="1026" width="8.1796875" style="139" customWidth="1"/>
    <col min="1027" max="1027" width="20.26953125" style="139" customWidth="1"/>
    <col min="1028" max="1033" width="8.81640625" style="139" customWidth="1"/>
    <col min="1034" max="1034" width="9.453125" style="139" customWidth="1"/>
    <col min="1035" max="1036" width="11.26953125" style="139" customWidth="1"/>
    <col min="1037" max="1038" width="8.81640625" style="139" customWidth="1"/>
    <col min="1039" max="1039" width="13.26953125" style="139" customWidth="1"/>
    <col min="1040" max="1040" width="9.453125" style="139" customWidth="1"/>
    <col min="1041" max="1041" width="20.81640625" style="139" customWidth="1"/>
    <col min="1042" max="1046" width="11" style="139" customWidth="1"/>
    <col min="1047" max="1280" width="8.7265625" style="139"/>
    <col min="1281" max="1281" width="2" style="139" customWidth="1"/>
    <col min="1282" max="1282" width="8.1796875" style="139" customWidth="1"/>
    <col min="1283" max="1283" width="20.26953125" style="139" customWidth="1"/>
    <col min="1284" max="1289" width="8.81640625" style="139" customWidth="1"/>
    <col min="1290" max="1290" width="9.453125" style="139" customWidth="1"/>
    <col min="1291" max="1292" width="11.26953125" style="139" customWidth="1"/>
    <col min="1293" max="1294" width="8.81640625" style="139" customWidth="1"/>
    <col min="1295" max="1295" width="13.26953125" style="139" customWidth="1"/>
    <col min="1296" max="1296" width="9.453125" style="139" customWidth="1"/>
    <col min="1297" max="1297" width="20.81640625" style="139" customWidth="1"/>
    <col min="1298" max="1302" width="11" style="139" customWidth="1"/>
    <col min="1303" max="1536" width="8.7265625" style="139"/>
    <col min="1537" max="1537" width="2" style="139" customWidth="1"/>
    <col min="1538" max="1538" width="8.1796875" style="139" customWidth="1"/>
    <col min="1539" max="1539" width="20.26953125" style="139" customWidth="1"/>
    <col min="1540" max="1545" width="8.81640625" style="139" customWidth="1"/>
    <col min="1546" max="1546" width="9.453125" style="139" customWidth="1"/>
    <col min="1547" max="1548" width="11.26953125" style="139" customWidth="1"/>
    <col min="1549" max="1550" width="8.81640625" style="139" customWidth="1"/>
    <col min="1551" max="1551" width="13.26953125" style="139" customWidth="1"/>
    <col min="1552" max="1552" width="9.453125" style="139" customWidth="1"/>
    <col min="1553" max="1553" width="20.81640625" style="139" customWidth="1"/>
    <col min="1554" max="1558" width="11" style="139" customWidth="1"/>
    <col min="1559" max="1792" width="8.7265625" style="139"/>
    <col min="1793" max="1793" width="2" style="139" customWidth="1"/>
    <col min="1794" max="1794" width="8.1796875" style="139" customWidth="1"/>
    <col min="1795" max="1795" width="20.26953125" style="139" customWidth="1"/>
    <col min="1796" max="1801" width="8.81640625" style="139" customWidth="1"/>
    <col min="1802" max="1802" width="9.453125" style="139" customWidth="1"/>
    <col min="1803" max="1804" width="11.26953125" style="139" customWidth="1"/>
    <col min="1805" max="1806" width="8.81640625" style="139" customWidth="1"/>
    <col min="1807" max="1807" width="13.26953125" style="139" customWidth="1"/>
    <col min="1808" max="1808" width="9.453125" style="139" customWidth="1"/>
    <col min="1809" max="1809" width="20.81640625" style="139" customWidth="1"/>
    <col min="1810" max="1814" width="11" style="139" customWidth="1"/>
    <col min="1815" max="2048" width="8.7265625" style="139"/>
    <col min="2049" max="2049" width="2" style="139" customWidth="1"/>
    <col min="2050" max="2050" width="8.1796875" style="139" customWidth="1"/>
    <col min="2051" max="2051" width="20.26953125" style="139" customWidth="1"/>
    <col min="2052" max="2057" width="8.81640625" style="139" customWidth="1"/>
    <col min="2058" max="2058" width="9.453125" style="139" customWidth="1"/>
    <col min="2059" max="2060" width="11.26953125" style="139" customWidth="1"/>
    <col min="2061" max="2062" width="8.81640625" style="139" customWidth="1"/>
    <col min="2063" max="2063" width="13.26953125" style="139" customWidth="1"/>
    <col min="2064" max="2064" width="9.453125" style="139" customWidth="1"/>
    <col min="2065" max="2065" width="20.81640625" style="139" customWidth="1"/>
    <col min="2066" max="2070" width="11" style="139" customWidth="1"/>
    <col min="2071" max="2304" width="8.7265625" style="139"/>
    <col min="2305" max="2305" width="2" style="139" customWidth="1"/>
    <col min="2306" max="2306" width="8.1796875" style="139" customWidth="1"/>
    <col min="2307" max="2307" width="20.26953125" style="139" customWidth="1"/>
    <col min="2308" max="2313" width="8.81640625" style="139" customWidth="1"/>
    <col min="2314" max="2314" width="9.453125" style="139" customWidth="1"/>
    <col min="2315" max="2316" width="11.26953125" style="139" customWidth="1"/>
    <col min="2317" max="2318" width="8.81640625" style="139" customWidth="1"/>
    <col min="2319" max="2319" width="13.26953125" style="139" customWidth="1"/>
    <col min="2320" max="2320" width="9.453125" style="139" customWidth="1"/>
    <col min="2321" max="2321" width="20.81640625" style="139" customWidth="1"/>
    <col min="2322" max="2326" width="11" style="139" customWidth="1"/>
    <col min="2327" max="2560" width="8.7265625" style="139"/>
    <col min="2561" max="2561" width="2" style="139" customWidth="1"/>
    <col min="2562" max="2562" width="8.1796875" style="139" customWidth="1"/>
    <col min="2563" max="2563" width="20.26953125" style="139" customWidth="1"/>
    <col min="2564" max="2569" width="8.81640625" style="139" customWidth="1"/>
    <col min="2570" max="2570" width="9.453125" style="139" customWidth="1"/>
    <col min="2571" max="2572" width="11.26953125" style="139" customWidth="1"/>
    <col min="2573" max="2574" width="8.81640625" style="139" customWidth="1"/>
    <col min="2575" max="2575" width="13.26953125" style="139" customWidth="1"/>
    <col min="2576" max="2576" width="9.453125" style="139" customWidth="1"/>
    <col min="2577" max="2577" width="20.81640625" style="139" customWidth="1"/>
    <col min="2578" max="2582" width="11" style="139" customWidth="1"/>
    <col min="2583" max="2816" width="8.7265625" style="139"/>
    <col min="2817" max="2817" width="2" style="139" customWidth="1"/>
    <col min="2818" max="2818" width="8.1796875" style="139" customWidth="1"/>
    <col min="2819" max="2819" width="20.26953125" style="139" customWidth="1"/>
    <col min="2820" max="2825" width="8.81640625" style="139" customWidth="1"/>
    <col min="2826" max="2826" width="9.453125" style="139" customWidth="1"/>
    <col min="2827" max="2828" width="11.26953125" style="139" customWidth="1"/>
    <col min="2829" max="2830" width="8.81640625" style="139" customWidth="1"/>
    <col min="2831" max="2831" width="13.26953125" style="139" customWidth="1"/>
    <col min="2832" max="2832" width="9.453125" style="139" customWidth="1"/>
    <col min="2833" max="2833" width="20.81640625" style="139" customWidth="1"/>
    <col min="2834" max="2838" width="11" style="139" customWidth="1"/>
    <col min="2839" max="3072" width="8.7265625" style="139"/>
    <col min="3073" max="3073" width="2" style="139" customWidth="1"/>
    <col min="3074" max="3074" width="8.1796875" style="139" customWidth="1"/>
    <col min="3075" max="3075" width="20.26953125" style="139" customWidth="1"/>
    <col min="3076" max="3081" width="8.81640625" style="139" customWidth="1"/>
    <col min="3082" max="3082" width="9.453125" style="139" customWidth="1"/>
    <col min="3083" max="3084" width="11.26953125" style="139" customWidth="1"/>
    <col min="3085" max="3086" width="8.81640625" style="139" customWidth="1"/>
    <col min="3087" max="3087" width="13.26953125" style="139" customWidth="1"/>
    <col min="3088" max="3088" width="9.453125" style="139" customWidth="1"/>
    <col min="3089" max="3089" width="20.81640625" style="139" customWidth="1"/>
    <col min="3090" max="3094" width="11" style="139" customWidth="1"/>
    <col min="3095" max="3328" width="8.7265625" style="139"/>
    <col min="3329" max="3329" width="2" style="139" customWidth="1"/>
    <col min="3330" max="3330" width="8.1796875" style="139" customWidth="1"/>
    <col min="3331" max="3331" width="20.26953125" style="139" customWidth="1"/>
    <col min="3332" max="3337" width="8.81640625" style="139" customWidth="1"/>
    <col min="3338" max="3338" width="9.453125" style="139" customWidth="1"/>
    <col min="3339" max="3340" width="11.26953125" style="139" customWidth="1"/>
    <col min="3341" max="3342" width="8.81640625" style="139" customWidth="1"/>
    <col min="3343" max="3343" width="13.26953125" style="139" customWidth="1"/>
    <col min="3344" max="3344" width="9.453125" style="139" customWidth="1"/>
    <col min="3345" max="3345" width="20.81640625" style="139" customWidth="1"/>
    <col min="3346" max="3350" width="11" style="139" customWidth="1"/>
    <col min="3351" max="3584" width="8.7265625" style="139"/>
    <col min="3585" max="3585" width="2" style="139" customWidth="1"/>
    <col min="3586" max="3586" width="8.1796875" style="139" customWidth="1"/>
    <col min="3587" max="3587" width="20.26953125" style="139" customWidth="1"/>
    <col min="3588" max="3593" width="8.81640625" style="139" customWidth="1"/>
    <col min="3594" max="3594" width="9.453125" style="139" customWidth="1"/>
    <col min="3595" max="3596" width="11.26953125" style="139" customWidth="1"/>
    <col min="3597" max="3598" width="8.81640625" style="139" customWidth="1"/>
    <col min="3599" max="3599" width="13.26953125" style="139" customWidth="1"/>
    <col min="3600" max="3600" width="9.453125" style="139" customWidth="1"/>
    <col min="3601" max="3601" width="20.81640625" style="139" customWidth="1"/>
    <col min="3602" max="3606" width="11" style="139" customWidth="1"/>
    <col min="3607" max="3840" width="8.7265625" style="139"/>
    <col min="3841" max="3841" width="2" style="139" customWidth="1"/>
    <col min="3842" max="3842" width="8.1796875" style="139" customWidth="1"/>
    <col min="3843" max="3843" width="20.26953125" style="139" customWidth="1"/>
    <col min="3844" max="3849" width="8.81640625" style="139" customWidth="1"/>
    <col min="3850" max="3850" width="9.453125" style="139" customWidth="1"/>
    <col min="3851" max="3852" width="11.26953125" style="139" customWidth="1"/>
    <col min="3853" max="3854" width="8.81640625" style="139" customWidth="1"/>
    <col min="3855" max="3855" width="13.26953125" style="139" customWidth="1"/>
    <col min="3856" max="3856" width="9.453125" style="139" customWidth="1"/>
    <col min="3857" max="3857" width="20.81640625" style="139" customWidth="1"/>
    <col min="3858" max="3862" width="11" style="139" customWidth="1"/>
    <col min="3863" max="4096" width="8.7265625" style="139"/>
    <col min="4097" max="4097" width="2" style="139" customWidth="1"/>
    <col min="4098" max="4098" width="8.1796875" style="139" customWidth="1"/>
    <col min="4099" max="4099" width="20.26953125" style="139" customWidth="1"/>
    <col min="4100" max="4105" width="8.81640625" style="139" customWidth="1"/>
    <col min="4106" max="4106" width="9.453125" style="139" customWidth="1"/>
    <col min="4107" max="4108" width="11.26953125" style="139" customWidth="1"/>
    <col min="4109" max="4110" width="8.81640625" style="139" customWidth="1"/>
    <col min="4111" max="4111" width="13.26953125" style="139" customWidth="1"/>
    <col min="4112" max="4112" width="9.453125" style="139" customWidth="1"/>
    <col min="4113" max="4113" width="20.81640625" style="139" customWidth="1"/>
    <col min="4114" max="4118" width="11" style="139" customWidth="1"/>
    <col min="4119" max="4352" width="8.7265625" style="139"/>
    <col min="4353" max="4353" width="2" style="139" customWidth="1"/>
    <col min="4354" max="4354" width="8.1796875" style="139" customWidth="1"/>
    <col min="4355" max="4355" width="20.26953125" style="139" customWidth="1"/>
    <col min="4356" max="4361" width="8.81640625" style="139" customWidth="1"/>
    <col min="4362" max="4362" width="9.453125" style="139" customWidth="1"/>
    <col min="4363" max="4364" width="11.26953125" style="139" customWidth="1"/>
    <col min="4365" max="4366" width="8.81640625" style="139" customWidth="1"/>
    <col min="4367" max="4367" width="13.26953125" style="139" customWidth="1"/>
    <col min="4368" max="4368" width="9.453125" style="139" customWidth="1"/>
    <col min="4369" max="4369" width="20.81640625" style="139" customWidth="1"/>
    <col min="4370" max="4374" width="11" style="139" customWidth="1"/>
    <col min="4375" max="4608" width="8.7265625" style="139"/>
    <col min="4609" max="4609" width="2" style="139" customWidth="1"/>
    <col min="4610" max="4610" width="8.1796875" style="139" customWidth="1"/>
    <col min="4611" max="4611" width="20.26953125" style="139" customWidth="1"/>
    <col min="4612" max="4617" width="8.81640625" style="139" customWidth="1"/>
    <col min="4618" max="4618" width="9.453125" style="139" customWidth="1"/>
    <col min="4619" max="4620" width="11.26953125" style="139" customWidth="1"/>
    <col min="4621" max="4622" width="8.81640625" style="139" customWidth="1"/>
    <col min="4623" max="4623" width="13.26953125" style="139" customWidth="1"/>
    <col min="4624" max="4624" width="9.453125" style="139" customWidth="1"/>
    <col min="4625" max="4625" width="20.81640625" style="139" customWidth="1"/>
    <col min="4626" max="4630" width="11" style="139" customWidth="1"/>
    <col min="4631" max="4864" width="8.7265625" style="139"/>
    <col min="4865" max="4865" width="2" style="139" customWidth="1"/>
    <col min="4866" max="4866" width="8.1796875" style="139" customWidth="1"/>
    <col min="4867" max="4867" width="20.26953125" style="139" customWidth="1"/>
    <col min="4868" max="4873" width="8.81640625" style="139" customWidth="1"/>
    <col min="4874" max="4874" width="9.453125" style="139" customWidth="1"/>
    <col min="4875" max="4876" width="11.26953125" style="139" customWidth="1"/>
    <col min="4877" max="4878" width="8.81640625" style="139" customWidth="1"/>
    <col min="4879" max="4879" width="13.26953125" style="139" customWidth="1"/>
    <col min="4880" max="4880" width="9.453125" style="139" customWidth="1"/>
    <col min="4881" max="4881" width="20.81640625" style="139" customWidth="1"/>
    <col min="4882" max="4886" width="11" style="139" customWidth="1"/>
    <col min="4887" max="5120" width="8.7265625" style="139"/>
    <col min="5121" max="5121" width="2" style="139" customWidth="1"/>
    <col min="5122" max="5122" width="8.1796875" style="139" customWidth="1"/>
    <col min="5123" max="5123" width="20.26953125" style="139" customWidth="1"/>
    <col min="5124" max="5129" width="8.81640625" style="139" customWidth="1"/>
    <col min="5130" max="5130" width="9.453125" style="139" customWidth="1"/>
    <col min="5131" max="5132" width="11.26953125" style="139" customWidth="1"/>
    <col min="5133" max="5134" width="8.81640625" style="139" customWidth="1"/>
    <col min="5135" max="5135" width="13.26953125" style="139" customWidth="1"/>
    <col min="5136" max="5136" width="9.453125" style="139" customWidth="1"/>
    <col min="5137" max="5137" width="20.81640625" style="139" customWidth="1"/>
    <col min="5138" max="5142" width="11" style="139" customWidth="1"/>
    <col min="5143" max="5376" width="8.7265625" style="139"/>
    <col min="5377" max="5377" width="2" style="139" customWidth="1"/>
    <col min="5378" max="5378" width="8.1796875" style="139" customWidth="1"/>
    <col min="5379" max="5379" width="20.26953125" style="139" customWidth="1"/>
    <col min="5380" max="5385" width="8.81640625" style="139" customWidth="1"/>
    <col min="5386" max="5386" width="9.453125" style="139" customWidth="1"/>
    <col min="5387" max="5388" width="11.26953125" style="139" customWidth="1"/>
    <col min="5389" max="5390" width="8.81640625" style="139" customWidth="1"/>
    <col min="5391" max="5391" width="13.26953125" style="139" customWidth="1"/>
    <col min="5392" max="5392" width="9.453125" style="139" customWidth="1"/>
    <col min="5393" max="5393" width="20.81640625" style="139" customWidth="1"/>
    <col min="5394" max="5398" width="11" style="139" customWidth="1"/>
    <col min="5399" max="5632" width="8.7265625" style="139"/>
    <col min="5633" max="5633" width="2" style="139" customWidth="1"/>
    <col min="5634" max="5634" width="8.1796875" style="139" customWidth="1"/>
    <col min="5635" max="5635" width="20.26953125" style="139" customWidth="1"/>
    <col min="5636" max="5641" width="8.81640625" style="139" customWidth="1"/>
    <col min="5642" max="5642" width="9.453125" style="139" customWidth="1"/>
    <col min="5643" max="5644" width="11.26953125" style="139" customWidth="1"/>
    <col min="5645" max="5646" width="8.81640625" style="139" customWidth="1"/>
    <col min="5647" max="5647" width="13.26953125" style="139" customWidth="1"/>
    <col min="5648" max="5648" width="9.453125" style="139" customWidth="1"/>
    <col min="5649" max="5649" width="20.81640625" style="139" customWidth="1"/>
    <col min="5650" max="5654" width="11" style="139" customWidth="1"/>
    <col min="5655" max="5888" width="8.7265625" style="139"/>
    <col min="5889" max="5889" width="2" style="139" customWidth="1"/>
    <col min="5890" max="5890" width="8.1796875" style="139" customWidth="1"/>
    <col min="5891" max="5891" width="20.26953125" style="139" customWidth="1"/>
    <col min="5892" max="5897" width="8.81640625" style="139" customWidth="1"/>
    <col min="5898" max="5898" width="9.453125" style="139" customWidth="1"/>
    <col min="5899" max="5900" width="11.26953125" style="139" customWidth="1"/>
    <col min="5901" max="5902" width="8.81640625" style="139" customWidth="1"/>
    <col min="5903" max="5903" width="13.26953125" style="139" customWidth="1"/>
    <col min="5904" max="5904" width="9.453125" style="139" customWidth="1"/>
    <col min="5905" max="5905" width="20.81640625" style="139" customWidth="1"/>
    <col min="5906" max="5910" width="11" style="139" customWidth="1"/>
    <col min="5911" max="6144" width="8.7265625" style="139"/>
    <col min="6145" max="6145" width="2" style="139" customWidth="1"/>
    <col min="6146" max="6146" width="8.1796875" style="139" customWidth="1"/>
    <col min="6147" max="6147" width="20.26953125" style="139" customWidth="1"/>
    <col min="6148" max="6153" width="8.81640625" style="139" customWidth="1"/>
    <col min="6154" max="6154" width="9.453125" style="139" customWidth="1"/>
    <col min="6155" max="6156" width="11.26953125" style="139" customWidth="1"/>
    <col min="6157" max="6158" width="8.81640625" style="139" customWidth="1"/>
    <col min="6159" max="6159" width="13.26953125" style="139" customWidth="1"/>
    <col min="6160" max="6160" width="9.453125" style="139" customWidth="1"/>
    <col min="6161" max="6161" width="20.81640625" style="139" customWidth="1"/>
    <col min="6162" max="6166" width="11" style="139" customWidth="1"/>
    <col min="6167" max="6400" width="8.7265625" style="139"/>
    <col min="6401" max="6401" width="2" style="139" customWidth="1"/>
    <col min="6402" max="6402" width="8.1796875" style="139" customWidth="1"/>
    <col min="6403" max="6403" width="20.26953125" style="139" customWidth="1"/>
    <col min="6404" max="6409" width="8.81640625" style="139" customWidth="1"/>
    <col min="6410" max="6410" width="9.453125" style="139" customWidth="1"/>
    <col min="6411" max="6412" width="11.26953125" style="139" customWidth="1"/>
    <col min="6413" max="6414" width="8.81640625" style="139" customWidth="1"/>
    <col min="6415" max="6415" width="13.26953125" style="139" customWidth="1"/>
    <col min="6416" max="6416" width="9.453125" style="139" customWidth="1"/>
    <col min="6417" max="6417" width="20.81640625" style="139" customWidth="1"/>
    <col min="6418" max="6422" width="11" style="139" customWidth="1"/>
    <col min="6423" max="6656" width="8.7265625" style="139"/>
    <col min="6657" max="6657" width="2" style="139" customWidth="1"/>
    <col min="6658" max="6658" width="8.1796875" style="139" customWidth="1"/>
    <col min="6659" max="6659" width="20.26953125" style="139" customWidth="1"/>
    <col min="6660" max="6665" width="8.81640625" style="139" customWidth="1"/>
    <col min="6666" max="6666" width="9.453125" style="139" customWidth="1"/>
    <col min="6667" max="6668" width="11.26953125" style="139" customWidth="1"/>
    <col min="6669" max="6670" width="8.81640625" style="139" customWidth="1"/>
    <col min="6671" max="6671" width="13.26953125" style="139" customWidth="1"/>
    <col min="6672" max="6672" width="9.453125" style="139" customWidth="1"/>
    <col min="6673" max="6673" width="20.81640625" style="139" customWidth="1"/>
    <col min="6674" max="6678" width="11" style="139" customWidth="1"/>
    <col min="6679" max="6912" width="8.7265625" style="139"/>
    <col min="6913" max="6913" width="2" style="139" customWidth="1"/>
    <col min="6914" max="6914" width="8.1796875" style="139" customWidth="1"/>
    <col min="6915" max="6915" width="20.26953125" style="139" customWidth="1"/>
    <col min="6916" max="6921" width="8.81640625" style="139" customWidth="1"/>
    <col min="6922" max="6922" width="9.453125" style="139" customWidth="1"/>
    <col min="6923" max="6924" width="11.26953125" style="139" customWidth="1"/>
    <col min="6925" max="6926" width="8.81640625" style="139" customWidth="1"/>
    <col min="6927" max="6927" width="13.26953125" style="139" customWidth="1"/>
    <col min="6928" max="6928" width="9.453125" style="139" customWidth="1"/>
    <col min="6929" max="6929" width="20.81640625" style="139" customWidth="1"/>
    <col min="6930" max="6934" width="11" style="139" customWidth="1"/>
    <col min="6935" max="7168" width="8.7265625" style="139"/>
    <col min="7169" max="7169" width="2" style="139" customWidth="1"/>
    <col min="7170" max="7170" width="8.1796875" style="139" customWidth="1"/>
    <col min="7171" max="7171" width="20.26953125" style="139" customWidth="1"/>
    <col min="7172" max="7177" width="8.81640625" style="139" customWidth="1"/>
    <col min="7178" max="7178" width="9.453125" style="139" customWidth="1"/>
    <col min="7179" max="7180" width="11.26953125" style="139" customWidth="1"/>
    <col min="7181" max="7182" width="8.81640625" style="139" customWidth="1"/>
    <col min="7183" max="7183" width="13.26953125" style="139" customWidth="1"/>
    <col min="7184" max="7184" width="9.453125" style="139" customWidth="1"/>
    <col min="7185" max="7185" width="20.81640625" style="139" customWidth="1"/>
    <col min="7186" max="7190" width="11" style="139" customWidth="1"/>
    <col min="7191" max="7424" width="8.7265625" style="139"/>
    <col min="7425" max="7425" width="2" style="139" customWidth="1"/>
    <col min="7426" max="7426" width="8.1796875" style="139" customWidth="1"/>
    <col min="7427" max="7427" width="20.26953125" style="139" customWidth="1"/>
    <col min="7428" max="7433" width="8.81640625" style="139" customWidth="1"/>
    <col min="7434" max="7434" width="9.453125" style="139" customWidth="1"/>
    <col min="7435" max="7436" width="11.26953125" style="139" customWidth="1"/>
    <col min="7437" max="7438" width="8.81640625" style="139" customWidth="1"/>
    <col min="7439" max="7439" width="13.26953125" style="139" customWidth="1"/>
    <col min="7440" max="7440" width="9.453125" style="139" customWidth="1"/>
    <col min="7441" max="7441" width="20.81640625" style="139" customWidth="1"/>
    <col min="7442" max="7446" width="11" style="139" customWidth="1"/>
    <col min="7447" max="7680" width="8.7265625" style="139"/>
    <col min="7681" max="7681" width="2" style="139" customWidth="1"/>
    <col min="7682" max="7682" width="8.1796875" style="139" customWidth="1"/>
    <col min="7683" max="7683" width="20.26953125" style="139" customWidth="1"/>
    <col min="7684" max="7689" width="8.81640625" style="139" customWidth="1"/>
    <col min="7690" max="7690" width="9.453125" style="139" customWidth="1"/>
    <col min="7691" max="7692" width="11.26953125" style="139" customWidth="1"/>
    <col min="7693" max="7694" width="8.81640625" style="139" customWidth="1"/>
    <col min="7695" max="7695" width="13.26953125" style="139" customWidth="1"/>
    <col min="7696" max="7696" width="9.453125" style="139" customWidth="1"/>
    <col min="7697" max="7697" width="20.81640625" style="139" customWidth="1"/>
    <col min="7698" max="7702" width="11" style="139" customWidth="1"/>
    <col min="7703" max="7936" width="8.7265625" style="139"/>
    <col min="7937" max="7937" width="2" style="139" customWidth="1"/>
    <col min="7938" max="7938" width="8.1796875" style="139" customWidth="1"/>
    <col min="7939" max="7939" width="20.26953125" style="139" customWidth="1"/>
    <col min="7940" max="7945" width="8.81640625" style="139" customWidth="1"/>
    <col min="7946" max="7946" width="9.453125" style="139" customWidth="1"/>
    <col min="7947" max="7948" width="11.26953125" style="139" customWidth="1"/>
    <col min="7949" max="7950" width="8.81640625" style="139" customWidth="1"/>
    <col min="7951" max="7951" width="13.26953125" style="139" customWidth="1"/>
    <col min="7952" max="7952" width="9.453125" style="139" customWidth="1"/>
    <col min="7953" max="7953" width="20.81640625" style="139" customWidth="1"/>
    <col min="7954" max="7958" width="11" style="139" customWidth="1"/>
    <col min="7959" max="8192" width="8.7265625" style="139"/>
    <col min="8193" max="8193" width="2" style="139" customWidth="1"/>
    <col min="8194" max="8194" width="8.1796875" style="139" customWidth="1"/>
    <col min="8195" max="8195" width="20.26953125" style="139" customWidth="1"/>
    <col min="8196" max="8201" width="8.81640625" style="139" customWidth="1"/>
    <col min="8202" max="8202" width="9.453125" style="139" customWidth="1"/>
    <col min="8203" max="8204" width="11.26953125" style="139" customWidth="1"/>
    <col min="8205" max="8206" width="8.81640625" style="139" customWidth="1"/>
    <col min="8207" max="8207" width="13.26953125" style="139" customWidth="1"/>
    <col min="8208" max="8208" width="9.453125" style="139" customWidth="1"/>
    <col min="8209" max="8209" width="20.81640625" style="139" customWidth="1"/>
    <col min="8210" max="8214" width="11" style="139" customWidth="1"/>
    <col min="8215" max="8448" width="8.7265625" style="139"/>
    <col min="8449" max="8449" width="2" style="139" customWidth="1"/>
    <col min="8450" max="8450" width="8.1796875" style="139" customWidth="1"/>
    <col min="8451" max="8451" width="20.26953125" style="139" customWidth="1"/>
    <col min="8452" max="8457" width="8.81640625" style="139" customWidth="1"/>
    <col min="8458" max="8458" width="9.453125" style="139" customWidth="1"/>
    <col min="8459" max="8460" width="11.26953125" style="139" customWidth="1"/>
    <col min="8461" max="8462" width="8.81640625" style="139" customWidth="1"/>
    <col min="8463" max="8463" width="13.26953125" style="139" customWidth="1"/>
    <col min="8464" max="8464" width="9.453125" style="139" customWidth="1"/>
    <col min="8465" max="8465" width="20.81640625" style="139" customWidth="1"/>
    <col min="8466" max="8470" width="11" style="139" customWidth="1"/>
    <col min="8471" max="8704" width="8.7265625" style="139"/>
    <col min="8705" max="8705" width="2" style="139" customWidth="1"/>
    <col min="8706" max="8706" width="8.1796875" style="139" customWidth="1"/>
    <col min="8707" max="8707" width="20.26953125" style="139" customWidth="1"/>
    <col min="8708" max="8713" width="8.81640625" style="139" customWidth="1"/>
    <col min="8714" max="8714" width="9.453125" style="139" customWidth="1"/>
    <col min="8715" max="8716" width="11.26953125" style="139" customWidth="1"/>
    <col min="8717" max="8718" width="8.81640625" style="139" customWidth="1"/>
    <col min="8719" max="8719" width="13.26953125" style="139" customWidth="1"/>
    <col min="8720" max="8720" width="9.453125" style="139" customWidth="1"/>
    <col min="8721" max="8721" width="20.81640625" style="139" customWidth="1"/>
    <col min="8722" max="8726" width="11" style="139" customWidth="1"/>
    <col min="8727" max="8960" width="8.7265625" style="139"/>
    <col min="8961" max="8961" width="2" style="139" customWidth="1"/>
    <col min="8962" max="8962" width="8.1796875" style="139" customWidth="1"/>
    <col min="8963" max="8963" width="20.26953125" style="139" customWidth="1"/>
    <col min="8964" max="8969" width="8.81640625" style="139" customWidth="1"/>
    <col min="8970" max="8970" width="9.453125" style="139" customWidth="1"/>
    <col min="8971" max="8972" width="11.26953125" style="139" customWidth="1"/>
    <col min="8973" max="8974" width="8.81640625" style="139" customWidth="1"/>
    <col min="8975" max="8975" width="13.26953125" style="139" customWidth="1"/>
    <col min="8976" max="8976" width="9.453125" style="139" customWidth="1"/>
    <col min="8977" max="8977" width="20.81640625" style="139" customWidth="1"/>
    <col min="8978" max="8982" width="11" style="139" customWidth="1"/>
    <col min="8983" max="9216" width="8.7265625" style="139"/>
    <col min="9217" max="9217" width="2" style="139" customWidth="1"/>
    <col min="9218" max="9218" width="8.1796875" style="139" customWidth="1"/>
    <col min="9219" max="9219" width="20.26953125" style="139" customWidth="1"/>
    <col min="9220" max="9225" width="8.81640625" style="139" customWidth="1"/>
    <col min="9226" max="9226" width="9.453125" style="139" customWidth="1"/>
    <col min="9227" max="9228" width="11.26953125" style="139" customWidth="1"/>
    <col min="9229" max="9230" width="8.81640625" style="139" customWidth="1"/>
    <col min="9231" max="9231" width="13.26953125" style="139" customWidth="1"/>
    <col min="9232" max="9232" width="9.453125" style="139" customWidth="1"/>
    <col min="9233" max="9233" width="20.81640625" style="139" customWidth="1"/>
    <col min="9234" max="9238" width="11" style="139" customWidth="1"/>
    <col min="9239" max="9472" width="8.7265625" style="139"/>
    <col min="9473" max="9473" width="2" style="139" customWidth="1"/>
    <col min="9474" max="9474" width="8.1796875" style="139" customWidth="1"/>
    <col min="9475" max="9475" width="20.26953125" style="139" customWidth="1"/>
    <col min="9476" max="9481" width="8.81640625" style="139" customWidth="1"/>
    <col min="9482" max="9482" width="9.453125" style="139" customWidth="1"/>
    <col min="9483" max="9484" width="11.26953125" style="139" customWidth="1"/>
    <col min="9485" max="9486" width="8.81640625" style="139" customWidth="1"/>
    <col min="9487" max="9487" width="13.26953125" style="139" customWidth="1"/>
    <col min="9488" max="9488" width="9.453125" style="139" customWidth="1"/>
    <col min="9489" max="9489" width="20.81640625" style="139" customWidth="1"/>
    <col min="9490" max="9494" width="11" style="139" customWidth="1"/>
    <col min="9495" max="9728" width="8.7265625" style="139"/>
    <col min="9729" max="9729" width="2" style="139" customWidth="1"/>
    <col min="9730" max="9730" width="8.1796875" style="139" customWidth="1"/>
    <col min="9731" max="9731" width="20.26953125" style="139" customWidth="1"/>
    <col min="9732" max="9737" width="8.81640625" style="139" customWidth="1"/>
    <col min="9738" max="9738" width="9.453125" style="139" customWidth="1"/>
    <col min="9739" max="9740" width="11.26953125" style="139" customWidth="1"/>
    <col min="9741" max="9742" width="8.81640625" style="139" customWidth="1"/>
    <col min="9743" max="9743" width="13.26953125" style="139" customWidth="1"/>
    <col min="9744" max="9744" width="9.453125" style="139" customWidth="1"/>
    <col min="9745" max="9745" width="20.81640625" style="139" customWidth="1"/>
    <col min="9746" max="9750" width="11" style="139" customWidth="1"/>
    <col min="9751" max="9984" width="8.7265625" style="139"/>
    <col min="9985" max="9985" width="2" style="139" customWidth="1"/>
    <col min="9986" max="9986" width="8.1796875" style="139" customWidth="1"/>
    <col min="9987" max="9987" width="20.26953125" style="139" customWidth="1"/>
    <col min="9988" max="9993" width="8.81640625" style="139" customWidth="1"/>
    <col min="9994" max="9994" width="9.453125" style="139" customWidth="1"/>
    <col min="9995" max="9996" width="11.26953125" style="139" customWidth="1"/>
    <col min="9997" max="9998" width="8.81640625" style="139" customWidth="1"/>
    <col min="9999" max="9999" width="13.26953125" style="139" customWidth="1"/>
    <col min="10000" max="10000" width="9.453125" style="139" customWidth="1"/>
    <col min="10001" max="10001" width="20.81640625" style="139" customWidth="1"/>
    <col min="10002" max="10006" width="11" style="139" customWidth="1"/>
    <col min="10007" max="10240" width="8.7265625" style="139"/>
    <col min="10241" max="10241" width="2" style="139" customWidth="1"/>
    <col min="10242" max="10242" width="8.1796875" style="139" customWidth="1"/>
    <col min="10243" max="10243" width="20.26953125" style="139" customWidth="1"/>
    <col min="10244" max="10249" width="8.81640625" style="139" customWidth="1"/>
    <col min="10250" max="10250" width="9.453125" style="139" customWidth="1"/>
    <col min="10251" max="10252" width="11.26953125" style="139" customWidth="1"/>
    <col min="10253" max="10254" width="8.81640625" style="139" customWidth="1"/>
    <col min="10255" max="10255" width="13.26953125" style="139" customWidth="1"/>
    <col min="10256" max="10256" width="9.453125" style="139" customWidth="1"/>
    <col min="10257" max="10257" width="20.81640625" style="139" customWidth="1"/>
    <col min="10258" max="10262" width="11" style="139" customWidth="1"/>
    <col min="10263" max="10496" width="8.7265625" style="139"/>
    <col min="10497" max="10497" width="2" style="139" customWidth="1"/>
    <col min="10498" max="10498" width="8.1796875" style="139" customWidth="1"/>
    <col min="10499" max="10499" width="20.26953125" style="139" customWidth="1"/>
    <col min="10500" max="10505" width="8.81640625" style="139" customWidth="1"/>
    <col min="10506" max="10506" width="9.453125" style="139" customWidth="1"/>
    <col min="10507" max="10508" width="11.26953125" style="139" customWidth="1"/>
    <col min="10509" max="10510" width="8.81640625" style="139" customWidth="1"/>
    <col min="10511" max="10511" width="13.26953125" style="139" customWidth="1"/>
    <col min="10512" max="10512" width="9.453125" style="139" customWidth="1"/>
    <col min="10513" max="10513" width="20.81640625" style="139" customWidth="1"/>
    <col min="10514" max="10518" width="11" style="139" customWidth="1"/>
    <col min="10519" max="10752" width="8.7265625" style="139"/>
    <col min="10753" max="10753" width="2" style="139" customWidth="1"/>
    <col min="10754" max="10754" width="8.1796875" style="139" customWidth="1"/>
    <col min="10755" max="10755" width="20.26953125" style="139" customWidth="1"/>
    <col min="10756" max="10761" width="8.81640625" style="139" customWidth="1"/>
    <col min="10762" max="10762" width="9.453125" style="139" customWidth="1"/>
    <col min="10763" max="10764" width="11.26953125" style="139" customWidth="1"/>
    <col min="10765" max="10766" width="8.81640625" style="139" customWidth="1"/>
    <col min="10767" max="10767" width="13.26953125" style="139" customWidth="1"/>
    <col min="10768" max="10768" width="9.453125" style="139" customWidth="1"/>
    <col min="10769" max="10769" width="20.81640625" style="139" customWidth="1"/>
    <col min="10770" max="10774" width="11" style="139" customWidth="1"/>
    <col min="10775" max="11008" width="8.7265625" style="139"/>
    <col min="11009" max="11009" width="2" style="139" customWidth="1"/>
    <col min="11010" max="11010" width="8.1796875" style="139" customWidth="1"/>
    <col min="11011" max="11011" width="20.26953125" style="139" customWidth="1"/>
    <col min="11012" max="11017" width="8.81640625" style="139" customWidth="1"/>
    <col min="11018" max="11018" width="9.453125" style="139" customWidth="1"/>
    <col min="11019" max="11020" width="11.26953125" style="139" customWidth="1"/>
    <col min="11021" max="11022" width="8.81640625" style="139" customWidth="1"/>
    <col min="11023" max="11023" width="13.26953125" style="139" customWidth="1"/>
    <col min="11024" max="11024" width="9.453125" style="139" customWidth="1"/>
    <col min="11025" max="11025" width="20.81640625" style="139" customWidth="1"/>
    <col min="11026" max="11030" width="11" style="139" customWidth="1"/>
    <col min="11031" max="11264" width="8.7265625" style="139"/>
    <col min="11265" max="11265" width="2" style="139" customWidth="1"/>
    <col min="11266" max="11266" width="8.1796875" style="139" customWidth="1"/>
    <col min="11267" max="11267" width="20.26953125" style="139" customWidth="1"/>
    <col min="11268" max="11273" width="8.81640625" style="139" customWidth="1"/>
    <col min="11274" max="11274" width="9.453125" style="139" customWidth="1"/>
    <col min="11275" max="11276" width="11.26953125" style="139" customWidth="1"/>
    <col min="11277" max="11278" width="8.81640625" style="139" customWidth="1"/>
    <col min="11279" max="11279" width="13.26953125" style="139" customWidth="1"/>
    <col min="11280" max="11280" width="9.453125" style="139" customWidth="1"/>
    <col min="11281" max="11281" width="20.81640625" style="139" customWidth="1"/>
    <col min="11282" max="11286" width="11" style="139" customWidth="1"/>
    <col min="11287" max="11520" width="8.7265625" style="139"/>
    <col min="11521" max="11521" width="2" style="139" customWidth="1"/>
    <col min="11522" max="11522" width="8.1796875" style="139" customWidth="1"/>
    <col min="11523" max="11523" width="20.26953125" style="139" customWidth="1"/>
    <col min="11524" max="11529" width="8.81640625" style="139" customWidth="1"/>
    <col min="11530" max="11530" width="9.453125" style="139" customWidth="1"/>
    <col min="11531" max="11532" width="11.26953125" style="139" customWidth="1"/>
    <col min="11533" max="11534" width="8.81640625" style="139" customWidth="1"/>
    <col min="11535" max="11535" width="13.26953125" style="139" customWidth="1"/>
    <col min="11536" max="11536" width="9.453125" style="139" customWidth="1"/>
    <col min="11537" max="11537" width="20.81640625" style="139" customWidth="1"/>
    <col min="11538" max="11542" width="11" style="139" customWidth="1"/>
    <col min="11543" max="11776" width="8.7265625" style="139"/>
    <col min="11777" max="11777" width="2" style="139" customWidth="1"/>
    <col min="11778" max="11778" width="8.1796875" style="139" customWidth="1"/>
    <col min="11779" max="11779" width="20.26953125" style="139" customWidth="1"/>
    <col min="11780" max="11785" width="8.81640625" style="139" customWidth="1"/>
    <col min="11786" max="11786" width="9.453125" style="139" customWidth="1"/>
    <col min="11787" max="11788" width="11.26953125" style="139" customWidth="1"/>
    <col min="11789" max="11790" width="8.81640625" style="139" customWidth="1"/>
    <col min="11791" max="11791" width="13.26953125" style="139" customWidth="1"/>
    <col min="11792" max="11792" width="9.453125" style="139" customWidth="1"/>
    <col min="11793" max="11793" width="20.81640625" style="139" customWidth="1"/>
    <col min="11794" max="11798" width="11" style="139" customWidth="1"/>
    <col min="11799" max="12032" width="8.7265625" style="139"/>
    <col min="12033" max="12033" width="2" style="139" customWidth="1"/>
    <col min="12034" max="12034" width="8.1796875" style="139" customWidth="1"/>
    <col min="12035" max="12035" width="20.26953125" style="139" customWidth="1"/>
    <col min="12036" max="12041" width="8.81640625" style="139" customWidth="1"/>
    <col min="12042" max="12042" width="9.453125" style="139" customWidth="1"/>
    <col min="12043" max="12044" width="11.26953125" style="139" customWidth="1"/>
    <col min="12045" max="12046" width="8.81640625" style="139" customWidth="1"/>
    <col min="12047" max="12047" width="13.26953125" style="139" customWidth="1"/>
    <col min="12048" max="12048" width="9.453125" style="139" customWidth="1"/>
    <col min="12049" max="12049" width="20.81640625" style="139" customWidth="1"/>
    <col min="12050" max="12054" width="11" style="139" customWidth="1"/>
    <col min="12055" max="12288" width="8.7265625" style="139"/>
    <col min="12289" max="12289" width="2" style="139" customWidth="1"/>
    <col min="12290" max="12290" width="8.1796875" style="139" customWidth="1"/>
    <col min="12291" max="12291" width="20.26953125" style="139" customWidth="1"/>
    <col min="12292" max="12297" width="8.81640625" style="139" customWidth="1"/>
    <col min="12298" max="12298" width="9.453125" style="139" customWidth="1"/>
    <col min="12299" max="12300" width="11.26953125" style="139" customWidth="1"/>
    <col min="12301" max="12302" width="8.81640625" style="139" customWidth="1"/>
    <col min="12303" max="12303" width="13.26953125" style="139" customWidth="1"/>
    <col min="12304" max="12304" width="9.453125" style="139" customWidth="1"/>
    <col min="12305" max="12305" width="20.81640625" style="139" customWidth="1"/>
    <col min="12306" max="12310" width="11" style="139" customWidth="1"/>
    <col min="12311" max="12544" width="8.7265625" style="139"/>
    <col min="12545" max="12545" width="2" style="139" customWidth="1"/>
    <col min="12546" max="12546" width="8.1796875" style="139" customWidth="1"/>
    <col min="12547" max="12547" width="20.26953125" style="139" customWidth="1"/>
    <col min="12548" max="12553" width="8.81640625" style="139" customWidth="1"/>
    <col min="12554" max="12554" width="9.453125" style="139" customWidth="1"/>
    <col min="12555" max="12556" width="11.26953125" style="139" customWidth="1"/>
    <col min="12557" max="12558" width="8.81640625" style="139" customWidth="1"/>
    <col min="12559" max="12559" width="13.26953125" style="139" customWidth="1"/>
    <col min="12560" max="12560" width="9.453125" style="139" customWidth="1"/>
    <col min="12561" max="12561" width="20.81640625" style="139" customWidth="1"/>
    <col min="12562" max="12566" width="11" style="139" customWidth="1"/>
    <col min="12567" max="12800" width="8.7265625" style="139"/>
    <col min="12801" max="12801" width="2" style="139" customWidth="1"/>
    <col min="12802" max="12802" width="8.1796875" style="139" customWidth="1"/>
    <col min="12803" max="12803" width="20.26953125" style="139" customWidth="1"/>
    <col min="12804" max="12809" width="8.81640625" style="139" customWidth="1"/>
    <col min="12810" max="12810" width="9.453125" style="139" customWidth="1"/>
    <col min="12811" max="12812" width="11.26953125" style="139" customWidth="1"/>
    <col min="12813" max="12814" width="8.81640625" style="139" customWidth="1"/>
    <col min="12815" max="12815" width="13.26953125" style="139" customWidth="1"/>
    <col min="12816" max="12816" width="9.453125" style="139" customWidth="1"/>
    <col min="12817" max="12817" width="20.81640625" style="139" customWidth="1"/>
    <col min="12818" max="12822" width="11" style="139" customWidth="1"/>
    <col min="12823" max="13056" width="8.7265625" style="139"/>
    <col min="13057" max="13057" width="2" style="139" customWidth="1"/>
    <col min="13058" max="13058" width="8.1796875" style="139" customWidth="1"/>
    <col min="13059" max="13059" width="20.26953125" style="139" customWidth="1"/>
    <col min="13060" max="13065" width="8.81640625" style="139" customWidth="1"/>
    <col min="13066" max="13066" width="9.453125" style="139" customWidth="1"/>
    <col min="13067" max="13068" width="11.26953125" style="139" customWidth="1"/>
    <col min="13069" max="13070" width="8.81640625" style="139" customWidth="1"/>
    <col min="13071" max="13071" width="13.26953125" style="139" customWidth="1"/>
    <col min="13072" max="13072" width="9.453125" style="139" customWidth="1"/>
    <col min="13073" max="13073" width="20.81640625" style="139" customWidth="1"/>
    <col min="13074" max="13078" width="11" style="139" customWidth="1"/>
    <col min="13079" max="13312" width="8.7265625" style="139"/>
    <col min="13313" max="13313" width="2" style="139" customWidth="1"/>
    <col min="13314" max="13314" width="8.1796875" style="139" customWidth="1"/>
    <col min="13315" max="13315" width="20.26953125" style="139" customWidth="1"/>
    <col min="13316" max="13321" width="8.81640625" style="139" customWidth="1"/>
    <col min="13322" max="13322" width="9.453125" style="139" customWidth="1"/>
    <col min="13323" max="13324" width="11.26953125" style="139" customWidth="1"/>
    <col min="13325" max="13326" width="8.81640625" style="139" customWidth="1"/>
    <col min="13327" max="13327" width="13.26953125" style="139" customWidth="1"/>
    <col min="13328" max="13328" width="9.453125" style="139" customWidth="1"/>
    <col min="13329" max="13329" width="20.81640625" style="139" customWidth="1"/>
    <col min="13330" max="13334" width="11" style="139" customWidth="1"/>
    <col min="13335" max="13568" width="8.7265625" style="139"/>
    <col min="13569" max="13569" width="2" style="139" customWidth="1"/>
    <col min="13570" max="13570" width="8.1796875" style="139" customWidth="1"/>
    <col min="13571" max="13571" width="20.26953125" style="139" customWidth="1"/>
    <col min="13572" max="13577" width="8.81640625" style="139" customWidth="1"/>
    <col min="13578" max="13578" width="9.453125" style="139" customWidth="1"/>
    <col min="13579" max="13580" width="11.26953125" style="139" customWidth="1"/>
    <col min="13581" max="13582" width="8.81640625" style="139" customWidth="1"/>
    <col min="13583" max="13583" width="13.26953125" style="139" customWidth="1"/>
    <col min="13584" max="13584" width="9.453125" style="139" customWidth="1"/>
    <col min="13585" max="13585" width="20.81640625" style="139" customWidth="1"/>
    <col min="13586" max="13590" width="11" style="139" customWidth="1"/>
    <col min="13591" max="13824" width="8.7265625" style="139"/>
    <col min="13825" max="13825" width="2" style="139" customWidth="1"/>
    <col min="13826" max="13826" width="8.1796875" style="139" customWidth="1"/>
    <col min="13827" max="13827" width="20.26953125" style="139" customWidth="1"/>
    <col min="13828" max="13833" width="8.81640625" style="139" customWidth="1"/>
    <col min="13834" max="13834" width="9.453125" style="139" customWidth="1"/>
    <col min="13835" max="13836" width="11.26953125" style="139" customWidth="1"/>
    <col min="13837" max="13838" width="8.81640625" style="139" customWidth="1"/>
    <col min="13839" max="13839" width="13.26953125" style="139" customWidth="1"/>
    <col min="13840" max="13840" width="9.453125" style="139" customWidth="1"/>
    <col min="13841" max="13841" width="20.81640625" style="139" customWidth="1"/>
    <col min="13842" max="13846" width="11" style="139" customWidth="1"/>
    <col min="13847" max="14080" width="8.7265625" style="139"/>
    <col min="14081" max="14081" width="2" style="139" customWidth="1"/>
    <col min="14082" max="14082" width="8.1796875" style="139" customWidth="1"/>
    <col min="14083" max="14083" width="20.26953125" style="139" customWidth="1"/>
    <col min="14084" max="14089" width="8.81640625" style="139" customWidth="1"/>
    <col min="14090" max="14090" width="9.453125" style="139" customWidth="1"/>
    <col min="14091" max="14092" width="11.26953125" style="139" customWidth="1"/>
    <col min="14093" max="14094" width="8.81640625" style="139" customWidth="1"/>
    <col min="14095" max="14095" width="13.26953125" style="139" customWidth="1"/>
    <col min="14096" max="14096" width="9.453125" style="139" customWidth="1"/>
    <col min="14097" max="14097" width="20.81640625" style="139" customWidth="1"/>
    <col min="14098" max="14102" width="11" style="139" customWidth="1"/>
    <col min="14103" max="14336" width="8.7265625" style="139"/>
    <col min="14337" max="14337" width="2" style="139" customWidth="1"/>
    <col min="14338" max="14338" width="8.1796875" style="139" customWidth="1"/>
    <col min="14339" max="14339" width="20.26953125" style="139" customWidth="1"/>
    <col min="14340" max="14345" width="8.81640625" style="139" customWidth="1"/>
    <col min="14346" max="14346" width="9.453125" style="139" customWidth="1"/>
    <col min="14347" max="14348" width="11.26953125" style="139" customWidth="1"/>
    <col min="14349" max="14350" width="8.81640625" style="139" customWidth="1"/>
    <col min="14351" max="14351" width="13.26953125" style="139" customWidth="1"/>
    <col min="14352" max="14352" width="9.453125" style="139" customWidth="1"/>
    <col min="14353" max="14353" width="20.81640625" style="139" customWidth="1"/>
    <col min="14354" max="14358" width="11" style="139" customWidth="1"/>
    <col min="14359" max="14592" width="8.7265625" style="139"/>
    <col min="14593" max="14593" width="2" style="139" customWidth="1"/>
    <col min="14594" max="14594" width="8.1796875" style="139" customWidth="1"/>
    <col min="14595" max="14595" width="20.26953125" style="139" customWidth="1"/>
    <col min="14596" max="14601" width="8.81640625" style="139" customWidth="1"/>
    <col min="14602" max="14602" width="9.453125" style="139" customWidth="1"/>
    <col min="14603" max="14604" width="11.26953125" style="139" customWidth="1"/>
    <col min="14605" max="14606" width="8.81640625" style="139" customWidth="1"/>
    <col min="14607" max="14607" width="13.26953125" style="139" customWidth="1"/>
    <col min="14608" max="14608" width="9.453125" style="139" customWidth="1"/>
    <col min="14609" max="14609" width="20.81640625" style="139" customWidth="1"/>
    <col min="14610" max="14614" width="11" style="139" customWidth="1"/>
    <col min="14615" max="14848" width="8.7265625" style="139"/>
    <col min="14849" max="14849" width="2" style="139" customWidth="1"/>
    <col min="14850" max="14850" width="8.1796875" style="139" customWidth="1"/>
    <col min="14851" max="14851" width="20.26953125" style="139" customWidth="1"/>
    <col min="14852" max="14857" width="8.81640625" style="139" customWidth="1"/>
    <col min="14858" max="14858" width="9.453125" style="139" customWidth="1"/>
    <col min="14859" max="14860" width="11.26953125" style="139" customWidth="1"/>
    <col min="14861" max="14862" width="8.81640625" style="139" customWidth="1"/>
    <col min="14863" max="14863" width="13.26953125" style="139" customWidth="1"/>
    <col min="14864" max="14864" width="9.453125" style="139" customWidth="1"/>
    <col min="14865" max="14865" width="20.81640625" style="139" customWidth="1"/>
    <col min="14866" max="14870" width="11" style="139" customWidth="1"/>
    <col min="14871" max="15104" width="8.7265625" style="139"/>
    <col min="15105" max="15105" width="2" style="139" customWidth="1"/>
    <col min="15106" max="15106" width="8.1796875" style="139" customWidth="1"/>
    <col min="15107" max="15107" width="20.26953125" style="139" customWidth="1"/>
    <col min="15108" max="15113" width="8.81640625" style="139" customWidth="1"/>
    <col min="15114" max="15114" width="9.453125" style="139" customWidth="1"/>
    <col min="15115" max="15116" width="11.26953125" style="139" customWidth="1"/>
    <col min="15117" max="15118" width="8.81640625" style="139" customWidth="1"/>
    <col min="15119" max="15119" width="13.26953125" style="139" customWidth="1"/>
    <col min="15120" max="15120" width="9.453125" style="139" customWidth="1"/>
    <col min="15121" max="15121" width="20.81640625" style="139" customWidth="1"/>
    <col min="15122" max="15126" width="11" style="139" customWidth="1"/>
    <col min="15127" max="15360" width="8.7265625" style="139"/>
    <col min="15361" max="15361" width="2" style="139" customWidth="1"/>
    <col min="15362" max="15362" width="8.1796875" style="139" customWidth="1"/>
    <col min="15363" max="15363" width="20.26953125" style="139" customWidth="1"/>
    <col min="15364" max="15369" width="8.81640625" style="139" customWidth="1"/>
    <col min="15370" max="15370" width="9.453125" style="139" customWidth="1"/>
    <col min="15371" max="15372" width="11.26953125" style="139" customWidth="1"/>
    <col min="15373" max="15374" width="8.81640625" style="139" customWidth="1"/>
    <col min="15375" max="15375" width="13.26953125" style="139" customWidth="1"/>
    <col min="15376" max="15376" width="9.453125" style="139" customWidth="1"/>
    <col min="15377" max="15377" width="20.81640625" style="139" customWidth="1"/>
    <col min="15378" max="15382" width="11" style="139" customWidth="1"/>
    <col min="15383" max="15616" width="8.7265625" style="139"/>
    <col min="15617" max="15617" width="2" style="139" customWidth="1"/>
    <col min="15618" max="15618" width="8.1796875" style="139" customWidth="1"/>
    <col min="15619" max="15619" width="20.26953125" style="139" customWidth="1"/>
    <col min="15620" max="15625" width="8.81640625" style="139" customWidth="1"/>
    <col min="15626" max="15626" width="9.453125" style="139" customWidth="1"/>
    <col min="15627" max="15628" width="11.26953125" style="139" customWidth="1"/>
    <col min="15629" max="15630" width="8.81640625" style="139" customWidth="1"/>
    <col min="15631" max="15631" width="13.26953125" style="139" customWidth="1"/>
    <col min="15632" max="15632" width="9.453125" style="139" customWidth="1"/>
    <col min="15633" max="15633" width="20.81640625" style="139" customWidth="1"/>
    <col min="15634" max="15638" width="11" style="139" customWidth="1"/>
    <col min="15639" max="15872" width="8.7265625" style="139"/>
    <col min="15873" max="15873" width="2" style="139" customWidth="1"/>
    <col min="15874" max="15874" width="8.1796875" style="139" customWidth="1"/>
    <col min="15875" max="15875" width="20.26953125" style="139" customWidth="1"/>
    <col min="15876" max="15881" width="8.81640625" style="139" customWidth="1"/>
    <col min="15882" max="15882" width="9.453125" style="139" customWidth="1"/>
    <col min="15883" max="15884" width="11.26953125" style="139" customWidth="1"/>
    <col min="15885" max="15886" width="8.81640625" style="139" customWidth="1"/>
    <col min="15887" max="15887" width="13.26953125" style="139" customWidth="1"/>
    <col min="15888" max="15888" width="9.453125" style="139" customWidth="1"/>
    <col min="15889" max="15889" width="20.81640625" style="139" customWidth="1"/>
    <col min="15890" max="15894" width="11" style="139" customWidth="1"/>
    <col min="15895" max="16128" width="8.7265625" style="139"/>
    <col min="16129" max="16129" width="2" style="139" customWidth="1"/>
    <col min="16130" max="16130" width="8.1796875" style="139" customWidth="1"/>
    <col min="16131" max="16131" width="20.26953125" style="139" customWidth="1"/>
    <col min="16132" max="16137" width="8.81640625" style="139" customWidth="1"/>
    <col min="16138" max="16138" width="9.453125" style="139" customWidth="1"/>
    <col min="16139" max="16140" width="11.26953125" style="139" customWidth="1"/>
    <col min="16141" max="16142" width="8.81640625" style="139" customWidth="1"/>
    <col min="16143" max="16143" width="13.26953125" style="139" customWidth="1"/>
    <col min="16144" max="16144" width="9.453125" style="139" customWidth="1"/>
    <col min="16145" max="16145" width="20.81640625" style="139" customWidth="1"/>
    <col min="16146" max="16150" width="11" style="139" customWidth="1"/>
    <col min="16151" max="16384" width="8.7265625" style="139"/>
  </cols>
  <sheetData>
    <row r="1" spans="2:15">
      <c r="B1" s="139" t="s">
        <v>7</v>
      </c>
      <c r="D1" s="140"/>
      <c r="O1" s="154">
        <v>44504</v>
      </c>
    </row>
    <row r="2" spans="2:15" ht="14.5" customHeight="1">
      <c r="B2" s="222" t="s">
        <v>70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2:15" ht="14.5" customHeight="1">
      <c r="B3" s="223" t="s">
        <v>33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2:15" ht="14.5" customHeight="1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04" t="s">
        <v>37</v>
      </c>
    </row>
    <row r="5" spans="2:15" ht="14.5" customHeight="1">
      <c r="B5" s="221" t="s">
        <v>0</v>
      </c>
      <c r="C5" s="182" t="s">
        <v>1</v>
      </c>
      <c r="D5" s="184" t="s">
        <v>87</v>
      </c>
      <c r="E5" s="185"/>
      <c r="F5" s="185"/>
      <c r="G5" s="185"/>
      <c r="H5" s="186"/>
      <c r="I5" s="185" t="s">
        <v>83</v>
      </c>
      <c r="J5" s="185"/>
      <c r="K5" s="184" t="s">
        <v>88</v>
      </c>
      <c r="L5" s="185"/>
      <c r="M5" s="185"/>
      <c r="N5" s="185"/>
      <c r="O5" s="186"/>
    </row>
    <row r="6" spans="2:15" ht="14.5" customHeight="1">
      <c r="B6" s="199"/>
      <c r="C6" s="183"/>
      <c r="D6" s="196" t="s">
        <v>89</v>
      </c>
      <c r="E6" s="197"/>
      <c r="F6" s="197"/>
      <c r="G6" s="197"/>
      <c r="H6" s="198"/>
      <c r="I6" s="197" t="s">
        <v>84</v>
      </c>
      <c r="J6" s="197"/>
      <c r="K6" s="196" t="s">
        <v>90</v>
      </c>
      <c r="L6" s="197"/>
      <c r="M6" s="197"/>
      <c r="N6" s="197"/>
      <c r="O6" s="198"/>
    </row>
    <row r="7" spans="2:15" ht="14.5" customHeight="1">
      <c r="B7" s="199"/>
      <c r="C7" s="199"/>
      <c r="D7" s="178">
        <v>2021</v>
      </c>
      <c r="E7" s="179"/>
      <c r="F7" s="187">
        <v>2020</v>
      </c>
      <c r="G7" s="187"/>
      <c r="H7" s="189" t="s">
        <v>23</v>
      </c>
      <c r="I7" s="191">
        <v>2021</v>
      </c>
      <c r="J7" s="178" t="s">
        <v>91</v>
      </c>
      <c r="K7" s="178">
        <v>2021</v>
      </c>
      <c r="L7" s="179"/>
      <c r="M7" s="187">
        <v>2020</v>
      </c>
      <c r="N7" s="179"/>
      <c r="O7" s="169" t="s">
        <v>23</v>
      </c>
    </row>
    <row r="8" spans="2:15" ht="14.5" customHeight="1">
      <c r="B8" s="200" t="s">
        <v>24</v>
      </c>
      <c r="C8" s="200" t="s">
        <v>25</v>
      </c>
      <c r="D8" s="180"/>
      <c r="E8" s="181"/>
      <c r="F8" s="188"/>
      <c r="G8" s="188"/>
      <c r="H8" s="190"/>
      <c r="I8" s="192"/>
      <c r="J8" s="193"/>
      <c r="K8" s="180"/>
      <c r="L8" s="181"/>
      <c r="M8" s="188"/>
      <c r="N8" s="181"/>
      <c r="O8" s="169"/>
    </row>
    <row r="9" spans="2:15" ht="14.5" customHeight="1">
      <c r="B9" s="200"/>
      <c r="C9" s="200"/>
      <c r="D9" s="160" t="s">
        <v>26</v>
      </c>
      <c r="E9" s="156" t="s">
        <v>2</v>
      </c>
      <c r="F9" s="159" t="s">
        <v>26</v>
      </c>
      <c r="G9" s="52" t="s">
        <v>2</v>
      </c>
      <c r="H9" s="172" t="s">
        <v>27</v>
      </c>
      <c r="I9" s="53" t="s">
        <v>26</v>
      </c>
      <c r="J9" s="174" t="s">
        <v>92</v>
      </c>
      <c r="K9" s="160" t="s">
        <v>26</v>
      </c>
      <c r="L9" s="51" t="s">
        <v>2</v>
      </c>
      <c r="M9" s="159" t="s">
        <v>26</v>
      </c>
      <c r="N9" s="51" t="s">
        <v>2</v>
      </c>
      <c r="O9" s="176" t="s">
        <v>27</v>
      </c>
    </row>
    <row r="10" spans="2:15" ht="14.5" customHeight="1">
      <c r="B10" s="201"/>
      <c r="C10" s="201"/>
      <c r="D10" s="157" t="s">
        <v>28</v>
      </c>
      <c r="E10" s="158" t="s">
        <v>29</v>
      </c>
      <c r="F10" s="49" t="s">
        <v>28</v>
      </c>
      <c r="G10" s="50" t="s">
        <v>29</v>
      </c>
      <c r="H10" s="173"/>
      <c r="I10" s="54" t="s">
        <v>28</v>
      </c>
      <c r="J10" s="175"/>
      <c r="K10" s="157" t="s">
        <v>28</v>
      </c>
      <c r="L10" s="158" t="s">
        <v>29</v>
      </c>
      <c r="M10" s="49" t="s">
        <v>28</v>
      </c>
      <c r="N10" s="158" t="s">
        <v>29</v>
      </c>
      <c r="O10" s="177"/>
    </row>
    <row r="11" spans="2:15" ht="14.5" customHeight="1">
      <c r="B11" s="62">
        <v>1</v>
      </c>
      <c r="C11" s="63" t="s">
        <v>11</v>
      </c>
      <c r="D11" s="64">
        <v>1073</v>
      </c>
      <c r="E11" s="65">
        <v>0.20587106676899464</v>
      </c>
      <c r="F11" s="64">
        <v>910</v>
      </c>
      <c r="G11" s="66">
        <v>0.16731016731016732</v>
      </c>
      <c r="H11" s="67">
        <v>0.17912087912087915</v>
      </c>
      <c r="I11" s="68">
        <v>1175</v>
      </c>
      <c r="J11" s="69">
        <v>-8.6808510638297864E-2</v>
      </c>
      <c r="K11" s="64">
        <v>11720</v>
      </c>
      <c r="L11" s="65">
        <v>0.19380870485513957</v>
      </c>
      <c r="M11" s="64">
        <v>6546</v>
      </c>
      <c r="N11" s="66">
        <v>0.14292264361040152</v>
      </c>
      <c r="O11" s="67">
        <v>0.79040635502597012</v>
      </c>
    </row>
    <row r="12" spans="2:15" ht="14.5" customHeight="1">
      <c r="B12" s="70">
        <v>2</v>
      </c>
      <c r="C12" s="71" t="s">
        <v>16</v>
      </c>
      <c r="D12" s="72">
        <v>967</v>
      </c>
      <c r="E12" s="73">
        <v>0.18553338449731388</v>
      </c>
      <c r="F12" s="72">
        <v>734</v>
      </c>
      <c r="G12" s="83">
        <v>0.13495127780842067</v>
      </c>
      <c r="H12" s="74">
        <v>0.31743869209809272</v>
      </c>
      <c r="I12" s="95">
        <v>917</v>
      </c>
      <c r="J12" s="84">
        <v>5.4525627044710978E-2</v>
      </c>
      <c r="K12" s="72">
        <v>8137</v>
      </c>
      <c r="L12" s="73">
        <v>0.13455814261145654</v>
      </c>
      <c r="M12" s="72">
        <v>6193</v>
      </c>
      <c r="N12" s="83">
        <v>0.13521538831029889</v>
      </c>
      <c r="O12" s="74">
        <v>0.31390279347650574</v>
      </c>
    </row>
    <row r="13" spans="2:15" ht="14.5" customHeight="1">
      <c r="B13" s="70">
        <v>3</v>
      </c>
      <c r="C13" s="71" t="s">
        <v>13</v>
      </c>
      <c r="D13" s="72">
        <v>635</v>
      </c>
      <c r="E13" s="73">
        <v>0.1218342287029931</v>
      </c>
      <c r="F13" s="72">
        <v>824</v>
      </c>
      <c r="G13" s="83">
        <v>0.15149843721272294</v>
      </c>
      <c r="H13" s="74">
        <v>-0.22936893203883491</v>
      </c>
      <c r="I13" s="95">
        <v>607</v>
      </c>
      <c r="J13" s="84">
        <v>4.6128500823723328E-2</v>
      </c>
      <c r="K13" s="72">
        <v>7476</v>
      </c>
      <c r="L13" s="73">
        <v>0.12362746395025798</v>
      </c>
      <c r="M13" s="72">
        <v>6325</v>
      </c>
      <c r="N13" s="83">
        <v>0.13809742145368006</v>
      </c>
      <c r="O13" s="74">
        <v>0.18197628458498016</v>
      </c>
    </row>
    <row r="14" spans="2:15" ht="14.5" customHeight="1">
      <c r="B14" s="70">
        <v>4</v>
      </c>
      <c r="C14" s="71" t="s">
        <v>12</v>
      </c>
      <c r="D14" s="72">
        <v>521</v>
      </c>
      <c r="E14" s="73">
        <v>9.9961627014581736E-2</v>
      </c>
      <c r="F14" s="72">
        <v>369</v>
      </c>
      <c r="G14" s="83">
        <v>6.7843353557639277E-2</v>
      </c>
      <c r="H14" s="74">
        <v>0.41192411924119243</v>
      </c>
      <c r="I14" s="95">
        <v>534</v>
      </c>
      <c r="J14" s="84">
        <v>-2.4344569288389462E-2</v>
      </c>
      <c r="K14" s="72">
        <v>5618</v>
      </c>
      <c r="L14" s="73">
        <v>9.290250033073158E-2</v>
      </c>
      <c r="M14" s="72">
        <v>3072</v>
      </c>
      <c r="N14" s="83">
        <v>6.7072771336870368E-2</v>
      </c>
      <c r="O14" s="74">
        <v>0.82877604166666674</v>
      </c>
    </row>
    <row r="15" spans="2:15" ht="14.5" customHeight="1">
      <c r="B15" s="96">
        <v>5</v>
      </c>
      <c r="C15" s="85" t="s">
        <v>9</v>
      </c>
      <c r="D15" s="97">
        <v>386</v>
      </c>
      <c r="E15" s="98">
        <v>7.4059861857252496E-2</v>
      </c>
      <c r="F15" s="97">
        <v>731</v>
      </c>
      <c r="G15" s="99">
        <v>0.13439970582827726</v>
      </c>
      <c r="H15" s="100">
        <v>-0.47195622435020523</v>
      </c>
      <c r="I15" s="101">
        <v>581</v>
      </c>
      <c r="J15" s="102">
        <v>-0.33562822719449226</v>
      </c>
      <c r="K15" s="97">
        <v>5012</v>
      </c>
      <c r="L15" s="98">
        <v>8.2881333509723515E-2</v>
      </c>
      <c r="M15" s="97">
        <v>5478</v>
      </c>
      <c r="N15" s="99">
        <v>0.11960437545031768</v>
      </c>
      <c r="O15" s="100">
        <v>-8.5067542898868198E-2</v>
      </c>
    </row>
    <row r="16" spans="2:15" ht="14.5" customHeight="1">
      <c r="B16" s="62">
        <v>6</v>
      </c>
      <c r="C16" s="63" t="s">
        <v>17</v>
      </c>
      <c r="D16" s="64">
        <v>275</v>
      </c>
      <c r="E16" s="65">
        <v>5.2762854950115116E-2</v>
      </c>
      <c r="F16" s="64">
        <v>462</v>
      </c>
      <c r="G16" s="66">
        <v>8.4942084942084939E-2</v>
      </c>
      <c r="H16" s="67">
        <v>-0.40476190476190477</v>
      </c>
      <c r="I16" s="68">
        <v>278</v>
      </c>
      <c r="J16" s="69">
        <v>-1.0791366906474864E-2</v>
      </c>
      <c r="K16" s="64">
        <v>4413</v>
      </c>
      <c r="L16" s="65">
        <v>7.2975922741103316E-2</v>
      </c>
      <c r="M16" s="64">
        <v>4360</v>
      </c>
      <c r="N16" s="66">
        <v>9.5194428069256126E-2</v>
      </c>
      <c r="O16" s="67">
        <v>1.2155963302752371E-2</v>
      </c>
    </row>
    <row r="17" spans="2:23" ht="14.5" customHeight="1">
      <c r="B17" s="70">
        <v>7</v>
      </c>
      <c r="C17" s="71" t="s">
        <v>43</v>
      </c>
      <c r="D17" s="72">
        <v>344</v>
      </c>
      <c r="E17" s="73">
        <v>6.6001534919416724E-2</v>
      </c>
      <c r="F17" s="72">
        <v>242</v>
      </c>
      <c r="G17" s="83">
        <v>4.4493473064901638E-2</v>
      </c>
      <c r="H17" s="74">
        <v>0.42148760330578505</v>
      </c>
      <c r="I17" s="95">
        <v>369</v>
      </c>
      <c r="J17" s="84">
        <v>-6.7750677506775103E-2</v>
      </c>
      <c r="K17" s="72">
        <v>4166</v>
      </c>
      <c r="L17" s="73">
        <v>6.889138774970234E-2</v>
      </c>
      <c r="M17" s="72">
        <v>2216</v>
      </c>
      <c r="N17" s="83">
        <v>4.8383223073732017E-2</v>
      </c>
      <c r="O17" s="74">
        <v>0.87996389891696758</v>
      </c>
    </row>
    <row r="18" spans="2:23" ht="14.5" customHeight="1">
      <c r="B18" s="70">
        <v>8</v>
      </c>
      <c r="C18" s="71" t="s">
        <v>15</v>
      </c>
      <c r="D18" s="72">
        <v>195</v>
      </c>
      <c r="E18" s="73">
        <v>3.7413660782808902E-2</v>
      </c>
      <c r="F18" s="72">
        <v>336</v>
      </c>
      <c r="G18" s="83">
        <v>6.1776061776061778E-2</v>
      </c>
      <c r="H18" s="74">
        <v>-0.4196428571428571</v>
      </c>
      <c r="I18" s="95">
        <v>222</v>
      </c>
      <c r="J18" s="84">
        <v>-0.1216216216216216</v>
      </c>
      <c r="K18" s="72">
        <v>3337</v>
      </c>
      <c r="L18" s="73">
        <v>5.5182563831194603E-2</v>
      </c>
      <c r="M18" s="72">
        <v>3317</v>
      </c>
      <c r="N18" s="83">
        <v>7.2421999519661148E-2</v>
      </c>
      <c r="O18" s="74">
        <v>6.0295447693698989E-3</v>
      </c>
    </row>
    <row r="19" spans="2:23" ht="14.5" customHeight="1">
      <c r="B19" s="70">
        <v>9</v>
      </c>
      <c r="C19" s="71" t="s">
        <v>18</v>
      </c>
      <c r="D19" s="72">
        <v>352</v>
      </c>
      <c r="E19" s="73">
        <v>6.7536454336147356E-2</v>
      </c>
      <c r="F19" s="72">
        <v>153</v>
      </c>
      <c r="G19" s="83">
        <v>2.8130170987313845E-2</v>
      </c>
      <c r="H19" s="74">
        <v>1.3006535947712417</v>
      </c>
      <c r="I19" s="95">
        <v>278</v>
      </c>
      <c r="J19" s="84">
        <v>0.26618705035971213</v>
      </c>
      <c r="K19" s="72">
        <v>3046</v>
      </c>
      <c r="L19" s="73">
        <v>5.0370419367641223E-2</v>
      </c>
      <c r="M19" s="72">
        <v>2206</v>
      </c>
      <c r="N19" s="83">
        <v>4.816488722953647E-2</v>
      </c>
      <c r="O19" s="74">
        <v>0.38077969174977344</v>
      </c>
    </row>
    <row r="20" spans="2:23" ht="14.5" customHeight="1">
      <c r="B20" s="96">
        <v>10</v>
      </c>
      <c r="C20" s="85" t="s">
        <v>14</v>
      </c>
      <c r="D20" s="97">
        <v>154</v>
      </c>
      <c r="E20" s="98">
        <v>2.9547198772064468E-2</v>
      </c>
      <c r="F20" s="97">
        <v>230</v>
      </c>
      <c r="G20" s="99">
        <v>4.2287185144327999E-2</v>
      </c>
      <c r="H20" s="100">
        <v>-0.33043478260869563</v>
      </c>
      <c r="I20" s="101">
        <v>166</v>
      </c>
      <c r="J20" s="102">
        <v>-7.2289156626506035E-2</v>
      </c>
      <c r="K20" s="97">
        <v>2653</v>
      </c>
      <c r="L20" s="98">
        <v>4.3871543855007279E-2</v>
      </c>
      <c r="M20" s="97">
        <v>2280</v>
      </c>
      <c r="N20" s="99">
        <v>4.9780572476583483E-2</v>
      </c>
      <c r="O20" s="100">
        <v>0.16359649122807007</v>
      </c>
    </row>
    <row r="21" spans="2:23" ht="14.5" customHeight="1">
      <c r="B21" s="62">
        <v>11</v>
      </c>
      <c r="C21" s="63" t="s">
        <v>36</v>
      </c>
      <c r="D21" s="64">
        <v>4</v>
      </c>
      <c r="E21" s="65">
        <v>7.6745970836531081E-4</v>
      </c>
      <c r="F21" s="64">
        <v>249</v>
      </c>
      <c r="G21" s="66">
        <v>4.5780474351902925E-2</v>
      </c>
      <c r="H21" s="67">
        <v>-0.98393574297188757</v>
      </c>
      <c r="I21" s="68">
        <v>4</v>
      </c>
      <c r="J21" s="69">
        <v>0</v>
      </c>
      <c r="K21" s="64">
        <v>965</v>
      </c>
      <c r="L21" s="65">
        <v>1.5957798650615161E-2</v>
      </c>
      <c r="M21" s="64">
        <v>1342</v>
      </c>
      <c r="N21" s="66">
        <v>2.9300670291041681E-2</v>
      </c>
      <c r="O21" s="67">
        <v>-0.28092399403874813</v>
      </c>
    </row>
    <row r="22" spans="2:23" ht="14.5" customHeight="1">
      <c r="B22" s="70">
        <v>12</v>
      </c>
      <c r="C22" s="71" t="s">
        <v>4</v>
      </c>
      <c r="D22" s="72">
        <v>36</v>
      </c>
      <c r="E22" s="73">
        <v>6.9071373752877972E-3</v>
      </c>
      <c r="F22" s="72">
        <v>60</v>
      </c>
      <c r="G22" s="83">
        <v>1.1031439602868174E-2</v>
      </c>
      <c r="H22" s="74">
        <v>-0.4</v>
      </c>
      <c r="I22" s="95">
        <v>52</v>
      </c>
      <c r="J22" s="84">
        <v>-0.30769230769230771</v>
      </c>
      <c r="K22" s="72">
        <v>736</v>
      </c>
      <c r="L22" s="73">
        <v>1.2170922079640163E-2</v>
      </c>
      <c r="M22" s="72">
        <v>646</v>
      </c>
      <c r="N22" s="83">
        <v>1.4104495535031986E-2</v>
      </c>
      <c r="O22" s="74">
        <v>0.13931888544891646</v>
      </c>
    </row>
    <row r="23" spans="2:23" ht="14.5" customHeight="1">
      <c r="B23" s="70">
        <v>13</v>
      </c>
      <c r="C23" s="71" t="s">
        <v>82</v>
      </c>
      <c r="D23" s="72">
        <v>60</v>
      </c>
      <c r="E23" s="73">
        <v>1.1511895625479662E-2</v>
      </c>
      <c r="F23" s="72">
        <v>0</v>
      </c>
      <c r="G23" s="83">
        <v>0</v>
      </c>
      <c r="H23" s="74"/>
      <c r="I23" s="95">
        <v>70</v>
      </c>
      <c r="J23" s="84">
        <v>-0.1428571428571429</v>
      </c>
      <c r="K23" s="72">
        <v>384</v>
      </c>
      <c r="L23" s="73">
        <v>6.3500463024209553E-3</v>
      </c>
      <c r="M23" s="72">
        <v>0</v>
      </c>
      <c r="N23" s="83">
        <v>0</v>
      </c>
      <c r="O23" s="74"/>
    </row>
    <row r="24" spans="2:23" ht="14.5" customHeight="1">
      <c r="B24" s="70">
        <v>14</v>
      </c>
      <c r="C24" s="71" t="s">
        <v>19</v>
      </c>
      <c r="D24" s="72">
        <v>13</v>
      </c>
      <c r="E24" s="73">
        <v>2.4942440521872602E-3</v>
      </c>
      <c r="F24" s="72">
        <v>31</v>
      </c>
      <c r="G24" s="83">
        <v>5.6995771281485568E-3</v>
      </c>
      <c r="H24" s="74">
        <v>-0.58064516129032251</v>
      </c>
      <c r="I24" s="95">
        <v>56</v>
      </c>
      <c r="J24" s="84">
        <v>-0.76785714285714279</v>
      </c>
      <c r="K24" s="72">
        <v>367</v>
      </c>
      <c r="L24" s="73">
        <v>6.0689244609075273E-3</v>
      </c>
      <c r="M24" s="72">
        <v>312</v>
      </c>
      <c r="N24" s="83">
        <v>6.812078338900897E-3</v>
      </c>
      <c r="O24" s="74">
        <v>0.17628205128205132</v>
      </c>
    </row>
    <row r="25" spans="2:23">
      <c r="B25" s="96">
        <v>15</v>
      </c>
      <c r="C25" s="85" t="s">
        <v>85</v>
      </c>
      <c r="D25" s="97">
        <v>29</v>
      </c>
      <c r="E25" s="98">
        <v>5.564082885648503E-3</v>
      </c>
      <c r="F25" s="97">
        <v>27</v>
      </c>
      <c r="G25" s="99">
        <v>4.9641478212906782E-3</v>
      </c>
      <c r="H25" s="100">
        <v>7.4074074074074181E-2</v>
      </c>
      <c r="I25" s="101">
        <v>71</v>
      </c>
      <c r="J25" s="102">
        <v>-0.59154929577464788</v>
      </c>
      <c r="K25" s="97">
        <v>292</v>
      </c>
      <c r="L25" s="98">
        <v>4.8286810424659349E-3</v>
      </c>
      <c r="M25" s="97">
        <v>249</v>
      </c>
      <c r="N25" s="99">
        <v>5.4365625204689854E-3</v>
      </c>
      <c r="O25" s="100">
        <v>0.17269076305220876</v>
      </c>
    </row>
    <row r="26" spans="2:23">
      <c r="B26" s="204" t="s">
        <v>49</v>
      </c>
      <c r="C26" s="205"/>
      <c r="D26" s="148">
        <f>SUM(D11:D25)</f>
        <v>5044</v>
      </c>
      <c r="E26" s="44">
        <f>D26/D28</f>
        <v>0.96776669224865697</v>
      </c>
      <c r="F26" s="148">
        <f>SUM(F11:F25)</f>
        <v>5358</v>
      </c>
      <c r="G26" s="44">
        <f>F26/F28</f>
        <v>0.98510755653612792</v>
      </c>
      <c r="H26" s="43">
        <f>D26/F26-1</f>
        <v>-5.8603956700261306E-2</v>
      </c>
      <c r="I26" s="148">
        <f>SUM(I11:I25)</f>
        <v>5380</v>
      </c>
      <c r="J26" s="44">
        <f>D26/I26-1</f>
        <v>-6.2453531598512968E-2</v>
      </c>
      <c r="K26" s="148">
        <f>SUM(K11:K25)</f>
        <v>58322</v>
      </c>
      <c r="L26" s="44">
        <f>K26/K28</f>
        <v>0.96444635533800771</v>
      </c>
      <c r="M26" s="148">
        <f>SUM(M11:M25)</f>
        <v>44542</v>
      </c>
      <c r="N26" s="44">
        <f>M26/M28</f>
        <v>0.97251151721578133</v>
      </c>
      <c r="O26" s="43">
        <f>K26/M26-1</f>
        <v>0.30937093080687883</v>
      </c>
    </row>
    <row r="27" spans="2:23">
      <c r="B27" s="204" t="s">
        <v>30</v>
      </c>
      <c r="C27" s="205"/>
      <c r="D27" s="149">
        <f>D28-SUM(D11:D25)</f>
        <v>168</v>
      </c>
      <c r="E27" s="44">
        <f>D27/D28</f>
        <v>3.2233307751343053E-2</v>
      </c>
      <c r="F27" s="149">
        <f>F28-SUM(F11:F25)</f>
        <v>81</v>
      </c>
      <c r="G27" s="130">
        <f>F27/F28</f>
        <v>1.4892443463872035E-2</v>
      </c>
      <c r="H27" s="43">
        <f>D27/F27-1</f>
        <v>1.074074074074074</v>
      </c>
      <c r="I27" s="149">
        <f>I28-SUM(I11:I25)</f>
        <v>114</v>
      </c>
      <c r="J27" s="131">
        <f>D27/I27-1</f>
        <v>0.47368421052631571</v>
      </c>
      <c r="K27" s="149">
        <f>K28-SUM(K11:K25)</f>
        <v>2150</v>
      </c>
      <c r="L27" s="44">
        <f>K27/K28</f>
        <v>3.5553644661992324E-2</v>
      </c>
      <c r="M27" s="149">
        <f>M28-SUM(M11:M25)</f>
        <v>1259</v>
      </c>
      <c r="N27" s="44">
        <f>M27/M28</f>
        <v>2.7488482784218685E-2</v>
      </c>
      <c r="O27" s="43">
        <f>K27/M27-1</f>
        <v>0.70770452740270051</v>
      </c>
    </row>
    <row r="28" spans="2:23">
      <c r="B28" s="206" t="s">
        <v>31</v>
      </c>
      <c r="C28" s="207"/>
      <c r="D28" s="46">
        <v>5212</v>
      </c>
      <c r="E28" s="77">
        <v>1</v>
      </c>
      <c r="F28" s="46">
        <v>5439</v>
      </c>
      <c r="G28" s="78">
        <v>0.99999999999999956</v>
      </c>
      <c r="H28" s="41">
        <v>-4.1735613164184615E-2</v>
      </c>
      <c r="I28" s="47">
        <v>5494</v>
      </c>
      <c r="J28" s="42">
        <v>-5.1328722242446334E-2</v>
      </c>
      <c r="K28" s="46">
        <v>60472</v>
      </c>
      <c r="L28" s="77">
        <v>1</v>
      </c>
      <c r="M28" s="46">
        <v>45801</v>
      </c>
      <c r="N28" s="78">
        <v>0.99999999999999922</v>
      </c>
      <c r="O28" s="41">
        <v>0.32032051701927911</v>
      </c>
    </row>
    <row r="29" spans="2:23">
      <c r="B29" s="139" t="s">
        <v>73</v>
      </c>
      <c r="C29" s="141"/>
    </row>
    <row r="30" spans="2:23">
      <c r="B30" s="142" t="s">
        <v>74</v>
      </c>
    </row>
    <row r="31" spans="2:23">
      <c r="B31" s="143"/>
    </row>
    <row r="32" spans="2:23">
      <c r="B32" s="222" t="s">
        <v>93</v>
      </c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141"/>
      <c r="P32" s="222" t="s">
        <v>75</v>
      </c>
      <c r="Q32" s="222"/>
      <c r="R32" s="222"/>
      <c r="S32" s="222"/>
      <c r="T32" s="222"/>
      <c r="U32" s="222"/>
      <c r="V32" s="222"/>
      <c r="W32" s="222"/>
    </row>
    <row r="33" spans="2:23">
      <c r="B33" s="223" t="s">
        <v>94</v>
      </c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141"/>
      <c r="P33" s="223" t="s">
        <v>76</v>
      </c>
      <c r="Q33" s="223"/>
      <c r="R33" s="223"/>
      <c r="S33" s="223"/>
      <c r="T33" s="223"/>
      <c r="U33" s="223"/>
      <c r="V33" s="223"/>
      <c r="W33" s="223"/>
    </row>
    <row r="34" spans="2:23" ht="25.5" customHeight="1">
      <c r="B34" s="144"/>
      <c r="C34" s="144"/>
      <c r="D34" s="144"/>
      <c r="E34" s="144"/>
      <c r="F34" s="144"/>
      <c r="G34" s="144"/>
      <c r="H34" s="144"/>
      <c r="I34" s="144"/>
      <c r="J34" s="144"/>
      <c r="K34" s="103"/>
      <c r="L34" s="104" t="s">
        <v>37</v>
      </c>
      <c r="P34" s="144"/>
      <c r="Q34" s="144"/>
      <c r="R34" s="144"/>
      <c r="S34" s="144"/>
      <c r="T34" s="144"/>
      <c r="U34" s="144"/>
      <c r="V34" s="103"/>
      <c r="W34" s="104" t="s">
        <v>37</v>
      </c>
    </row>
    <row r="35" spans="2:23">
      <c r="B35" s="182" t="s">
        <v>0</v>
      </c>
      <c r="C35" s="182" t="s">
        <v>54</v>
      </c>
      <c r="D35" s="184" t="s">
        <v>87</v>
      </c>
      <c r="E35" s="185"/>
      <c r="F35" s="185"/>
      <c r="G35" s="185"/>
      <c r="H35" s="185"/>
      <c r="I35" s="186"/>
      <c r="J35" s="184" t="s">
        <v>83</v>
      </c>
      <c r="K35" s="185"/>
      <c r="L35" s="186"/>
      <c r="P35" s="221" t="s">
        <v>0</v>
      </c>
      <c r="Q35" s="221" t="s">
        <v>54</v>
      </c>
      <c r="R35" s="184" t="s">
        <v>88</v>
      </c>
      <c r="S35" s="185"/>
      <c r="T35" s="185"/>
      <c r="U35" s="185"/>
      <c r="V35" s="185"/>
      <c r="W35" s="186"/>
    </row>
    <row r="36" spans="2:23" ht="15" customHeight="1">
      <c r="B36" s="183"/>
      <c r="C36" s="183"/>
      <c r="D36" s="215" t="s">
        <v>89</v>
      </c>
      <c r="E36" s="216"/>
      <c r="F36" s="216"/>
      <c r="G36" s="216"/>
      <c r="H36" s="216"/>
      <c r="I36" s="217"/>
      <c r="J36" s="196" t="s">
        <v>84</v>
      </c>
      <c r="K36" s="197"/>
      <c r="L36" s="198"/>
      <c r="P36" s="199"/>
      <c r="Q36" s="199"/>
      <c r="R36" s="196" t="s">
        <v>90</v>
      </c>
      <c r="S36" s="197"/>
      <c r="T36" s="197"/>
      <c r="U36" s="197"/>
      <c r="V36" s="197"/>
      <c r="W36" s="198"/>
    </row>
    <row r="37" spans="2:23" ht="15" customHeight="1">
      <c r="B37" s="183"/>
      <c r="C37" s="183"/>
      <c r="D37" s="178">
        <v>2021</v>
      </c>
      <c r="E37" s="179"/>
      <c r="F37" s="187">
        <v>2020</v>
      </c>
      <c r="G37" s="179"/>
      <c r="H37" s="189" t="s">
        <v>23</v>
      </c>
      <c r="I37" s="218" t="s">
        <v>55</v>
      </c>
      <c r="J37" s="220">
        <v>2021</v>
      </c>
      <c r="K37" s="219" t="s">
        <v>91</v>
      </c>
      <c r="L37" s="218" t="s">
        <v>95</v>
      </c>
      <c r="P37" s="199"/>
      <c r="Q37" s="199"/>
      <c r="R37" s="178">
        <v>2021</v>
      </c>
      <c r="S37" s="179"/>
      <c r="T37" s="178">
        <v>2020</v>
      </c>
      <c r="U37" s="179"/>
      <c r="V37" s="189" t="s">
        <v>23</v>
      </c>
      <c r="W37" s="212" t="s">
        <v>67</v>
      </c>
    </row>
    <row r="38" spans="2:23">
      <c r="B38" s="170" t="s">
        <v>24</v>
      </c>
      <c r="C38" s="170" t="s">
        <v>54</v>
      </c>
      <c r="D38" s="180"/>
      <c r="E38" s="181"/>
      <c r="F38" s="188"/>
      <c r="G38" s="181"/>
      <c r="H38" s="190"/>
      <c r="I38" s="219"/>
      <c r="J38" s="220"/>
      <c r="K38" s="219"/>
      <c r="L38" s="219"/>
      <c r="P38" s="200" t="s">
        <v>24</v>
      </c>
      <c r="Q38" s="200" t="s">
        <v>54</v>
      </c>
      <c r="R38" s="180"/>
      <c r="S38" s="181"/>
      <c r="T38" s="180"/>
      <c r="U38" s="181"/>
      <c r="V38" s="190"/>
      <c r="W38" s="213"/>
    </row>
    <row r="39" spans="2:23" ht="15" customHeight="1">
      <c r="B39" s="170"/>
      <c r="C39" s="170"/>
      <c r="D39" s="160" t="s">
        <v>26</v>
      </c>
      <c r="E39" s="105" t="s">
        <v>2</v>
      </c>
      <c r="F39" s="160" t="s">
        <v>26</v>
      </c>
      <c r="G39" s="105" t="s">
        <v>2</v>
      </c>
      <c r="H39" s="172" t="s">
        <v>27</v>
      </c>
      <c r="I39" s="172" t="s">
        <v>56</v>
      </c>
      <c r="J39" s="106" t="s">
        <v>26</v>
      </c>
      <c r="K39" s="208" t="s">
        <v>92</v>
      </c>
      <c r="L39" s="208" t="s">
        <v>96</v>
      </c>
      <c r="P39" s="200"/>
      <c r="Q39" s="200"/>
      <c r="R39" s="160" t="s">
        <v>26</v>
      </c>
      <c r="S39" s="105" t="s">
        <v>2</v>
      </c>
      <c r="T39" s="160" t="s">
        <v>26</v>
      </c>
      <c r="U39" s="105" t="s">
        <v>2</v>
      </c>
      <c r="V39" s="172" t="s">
        <v>27</v>
      </c>
      <c r="W39" s="210" t="s">
        <v>68</v>
      </c>
    </row>
    <row r="40" spans="2:23" ht="14.25" customHeight="1">
      <c r="B40" s="171"/>
      <c r="C40" s="171"/>
      <c r="D40" s="157" t="s">
        <v>28</v>
      </c>
      <c r="E40" s="50" t="s">
        <v>29</v>
      </c>
      <c r="F40" s="157" t="s">
        <v>28</v>
      </c>
      <c r="G40" s="50" t="s">
        <v>29</v>
      </c>
      <c r="H40" s="214"/>
      <c r="I40" s="214"/>
      <c r="J40" s="157" t="s">
        <v>28</v>
      </c>
      <c r="K40" s="209"/>
      <c r="L40" s="209"/>
      <c r="P40" s="201"/>
      <c r="Q40" s="201"/>
      <c r="R40" s="157" t="s">
        <v>28</v>
      </c>
      <c r="S40" s="50" t="s">
        <v>29</v>
      </c>
      <c r="T40" s="157" t="s">
        <v>28</v>
      </c>
      <c r="U40" s="50" t="s">
        <v>29</v>
      </c>
      <c r="V40" s="173"/>
      <c r="W40" s="211"/>
    </row>
    <row r="41" spans="2:23">
      <c r="B41" s="62">
        <v>1</v>
      </c>
      <c r="C41" s="79" t="s">
        <v>57</v>
      </c>
      <c r="D41" s="64">
        <v>924</v>
      </c>
      <c r="E41" s="69">
        <v>0.17728319263238679</v>
      </c>
      <c r="F41" s="64">
        <v>791</v>
      </c>
      <c r="G41" s="69">
        <v>0.14543114543114544</v>
      </c>
      <c r="H41" s="107">
        <v>0.16814159292035402</v>
      </c>
      <c r="I41" s="108">
        <v>0</v>
      </c>
      <c r="J41" s="64">
        <v>954</v>
      </c>
      <c r="K41" s="109">
        <v>-3.1446540880503138E-2</v>
      </c>
      <c r="L41" s="110">
        <v>0</v>
      </c>
      <c r="P41" s="62">
        <v>1</v>
      </c>
      <c r="Q41" s="79" t="s">
        <v>57</v>
      </c>
      <c r="R41" s="64">
        <v>9412</v>
      </c>
      <c r="S41" s="69">
        <v>0.15564228072496361</v>
      </c>
      <c r="T41" s="64">
        <v>5447</v>
      </c>
      <c r="U41" s="69">
        <v>0.1189275343333115</v>
      </c>
      <c r="V41" s="67">
        <v>0.7279236276849641</v>
      </c>
      <c r="W41" s="110">
        <v>0</v>
      </c>
    </row>
    <row r="42" spans="2:23">
      <c r="B42" s="111">
        <v>2</v>
      </c>
      <c r="C42" s="81" t="s">
        <v>59</v>
      </c>
      <c r="D42" s="72">
        <v>521</v>
      </c>
      <c r="E42" s="84">
        <v>9.9961627014581736E-2</v>
      </c>
      <c r="F42" s="72">
        <v>369</v>
      </c>
      <c r="G42" s="84">
        <v>6.7843353557639277E-2</v>
      </c>
      <c r="H42" s="112">
        <v>0.41192411924119243</v>
      </c>
      <c r="I42" s="113">
        <v>2</v>
      </c>
      <c r="J42" s="72">
        <v>534</v>
      </c>
      <c r="K42" s="114">
        <v>-2.4344569288389462E-2</v>
      </c>
      <c r="L42" s="115">
        <v>0</v>
      </c>
      <c r="P42" s="111">
        <v>2</v>
      </c>
      <c r="Q42" s="81" t="s">
        <v>59</v>
      </c>
      <c r="R42" s="72">
        <v>5618</v>
      </c>
      <c r="S42" s="84">
        <v>9.290250033073158E-2</v>
      </c>
      <c r="T42" s="72">
        <v>3071</v>
      </c>
      <c r="U42" s="84">
        <v>6.7050937752450815E-2</v>
      </c>
      <c r="V42" s="74">
        <v>0.82937154021491377</v>
      </c>
      <c r="W42" s="115">
        <v>2</v>
      </c>
    </row>
    <row r="43" spans="2:23">
      <c r="B43" s="111">
        <v>3</v>
      </c>
      <c r="C43" s="81" t="s">
        <v>61</v>
      </c>
      <c r="D43" s="72">
        <v>346</v>
      </c>
      <c r="E43" s="84">
        <v>6.6385264773599392E-2</v>
      </c>
      <c r="F43" s="72">
        <v>293</v>
      </c>
      <c r="G43" s="84">
        <v>5.3870196727339587E-2</v>
      </c>
      <c r="H43" s="112">
        <v>0.1808873720136519</v>
      </c>
      <c r="I43" s="113">
        <v>2</v>
      </c>
      <c r="J43" s="72">
        <v>364</v>
      </c>
      <c r="K43" s="114">
        <v>-4.9450549450549497E-2</v>
      </c>
      <c r="L43" s="115">
        <v>1</v>
      </c>
      <c r="P43" s="111">
        <v>3</v>
      </c>
      <c r="Q43" s="81" t="s">
        <v>58</v>
      </c>
      <c r="R43" s="72">
        <v>4390</v>
      </c>
      <c r="S43" s="84">
        <v>7.2595581426114567E-2</v>
      </c>
      <c r="T43" s="72">
        <v>4900</v>
      </c>
      <c r="U43" s="84">
        <v>0.10698456365581538</v>
      </c>
      <c r="V43" s="74">
        <v>-0.10408163265306125</v>
      </c>
      <c r="W43" s="115">
        <v>-1</v>
      </c>
    </row>
    <row r="44" spans="2:23">
      <c r="B44" s="111">
        <v>4</v>
      </c>
      <c r="C44" s="81" t="s">
        <v>65</v>
      </c>
      <c r="D44" s="72">
        <v>313</v>
      </c>
      <c r="E44" s="84">
        <v>6.0053722179585572E-2</v>
      </c>
      <c r="F44" s="72">
        <v>621</v>
      </c>
      <c r="G44" s="84">
        <v>0.1141753998896856</v>
      </c>
      <c r="H44" s="112">
        <v>-0.49597423510466987</v>
      </c>
      <c r="I44" s="113">
        <v>-2</v>
      </c>
      <c r="J44" s="72">
        <v>483</v>
      </c>
      <c r="K44" s="114">
        <v>-0.3519668737060041</v>
      </c>
      <c r="L44" s="115">
        <v>-1</v>
      </c>
      <c r="P44" s="111">
        <v>4</v>
      </c>
      <c r="Q44" s="81" t="s">
        <v>65</v>
      </c>
      <c r="R44" s="72">
        <v>3997</v>
      </c>
      <c r="S44" s="84">
        <v>6.6096705913480616E-2</v>
      </c>
      <c r="T44" s="72">
        <v>4443</v>
      </c>
      <c r="U44" s="84">
        <v>9.7006615576079119E-2</v>
      </c>
      <c r="V44" s="74">
        <v>-0.10038262435291467</v>
      </c>
      <c r="W44" s="115">
        <v>-1</v>
      </c>
    </row>
    <row r="45" spans="2:23">
      <c r="B45" s="111">
        <v>5</v>
      </c>
      <c r="C45" s="86" t="s">
        <v>58</v>
      </c>
      <c r="D45" s="97">
        <v>290</v>
      </c>
      <c r="E45" s="102">
        <v>5.5640828856485032E-2</v>
      </c>
      <c r="F45" s="97">
        <v>607</v>
      </c>
      <c r="G45" s="102">
        <v>0.11160139731568303</v>
      </c>
      <c r="H45" s="116">
        <v>-0.52224052718286651</v>
      </c>
      <c r="I45" s="117">
        <v>-2</v>
      </c>
      <c r="J45" s="97">
        <v>247</v>
      </c>
      <c r="K45" s="118">
        <v>0.17408906882591091</v>
      </c>
      <c r="L45" s="119">
        <v>1</v>
      </c>
      <c r="P45" s="111">
        <v>5</v>
      </c>
      <c r="Q45" s="86" t="s">
        <v>61</v>
      </c>
      <c r="R45" s="97">
        <v>2810</v>
      </c>
      <c r="S45" s="102">
        <v>4.6467786744278344E-2</v>
      </c>
      <c r="T45" s="97">
        <v>2433</v>
      </c>
      <c r="U45" s="102">
        <v>5.312111089277527E-2</v>
      </c>
      <c r="V45" s="100">
        <v>0.15495273325113024</v>
      </c>
      <c r="W45" s="119">
        <v>0</v>
      </c>
    </row>
    <row r="46" spans="2:23">
      <c r="B46" s="120">
        <v>6</v>
      </c>
      <c r="C46" s="79" t="s">
        <v>81</v>
      </c>
      <c r="D46" s="64">
        <v>264</v>
      </c>
      <c r="E46" s="69">
        <v>5.0652340752110517E-2</v>
      </c>
      <c r="F46" s="64">
        <v>141</v>
      </c>
      <c r="G46" s="69">
        <v>2.5923883066740209E-2</v>
      </c>
      <c r="H46" s="107">
        <v>0.87234042553191493</v>
      </c>
      <c r="I46" s="108">
        <v>5</v>
      </c>
      <c r="J46" s="64">
        <v>206</v>
      </c>
      <c r="K46" s="109">
        <v>0.28155339805825252</v>
      </c>
      <c r="L46" s="110">
        <v>1</v>
      </c>
      <c r="P46" s="120">
        <v>6</v>
      </c>
      <c r="Q46" s="79" t="s">
        <v>60</v>
      </c>
      <c r="R46" s="64">
        <v>2290</v>
      </c>
      <c r="S46" s="69">
        <v>3.7868765709749966E-2</v>
      </c>
      <c r="T46" s="64">
        <v>2063</v>
      </c>
      <c r="U46" s="69">
        <v>4.504268465754023E-2</v>
      </c>
      <c r="V46" s="67">
        <v>0.1100339311682017</v>
      </c>
      <c r="W46" s="110">
        <v>0</v>
      </c>
    </row>
    <row r="47" spans="2:23">
      <c r="B47" s="111">
        <v>7</v>
      </c>
      <c r="C47" s="81" t="s">
        <v>86</v>
      </c>
      <c r="D47" s="72">
        <v>253</v>
      </c>
      <c r="E47" s="84">
        <v>4.854182655410591E-2</v>
      </c>
      <c r="F47" s="72">
        <v>180</v>
      </c>
      <c r="G47" s="84">
        <v>3.3094318808604521E-2</v>
      </c>
      <c r="H47" s="112">
        <v>0.40555555555555545</v>
      </c>
      <c r="I47" s="113">
        <v>1</v>
      </c>
      <c r="J47" s="72">
        <v>248</v>
      </c>
      <c r="K47" s="114">
        <v>2.0161290322580738E-2</v>
      </c>
      <c r="L47" s="115">
        <v>-2</v>
      </c>
      <c r="P47" s="111">
        <v>7</v>
      </c>
      <c r="Q47" s="81" t="s">
        <v>71</v>
      </c>
      <c r="R47" s="72">
        <v>2045</v>
      </c>
      <c r="S47" s="84">
        <v>3.3817303876174098E-2</v>
      </c>
      <c r="T47" s="72">
        <v>700</v>
      </c>
      <c r="U47" s="84">
        <v>1.5283509093687911E-2</v>
      </c>
      <c r="V47" s="74">
        <v>1.9214285714285713</v>
      </c>
      <c r="W47" s="115">
        <v>14</v>
      </c>
    </row>
    <row r="48" spans="2:23">
      <c r="B48" s="111">
        <v>8</v>
      </c>
      <c r="C48" s="81" t="s">
        <v>80</v>
      </c>
      <c r="D48" s="72">
        <v>246</v>
      </c>
      <c r="E48" s="84">
        <v>4.7198772064466613E-2</v>
      </c>
      <c r="F48" s="72">
        <v>90</v>
      </c>
      <c r="G48" s="84">
        <v>1.6547159404302261E-2</v>
      </c>
      <c r="H48" s="112">
        <v>1.7333333333333334</v>
      </c>
      <c r="I48" s="113">
        <v>10</v>
      </c>
      <c r="J48" s="72">
        <v>179</v>
      </c>
      <c r="K48" s="114">
        <v>0.37430167597765363</v>
      </c>
      <c r="L48" s="115">
        <v>1</v>
      </c>
      <c r="P48" s="111">
        <v>8</v>
      </c>
      <c r="Q48" s="81" t="s">
        <v>69</v>
      </c>
      <c r="R48" s="72">
        <v>2027</v>
      </c>
      <c r="S48" s="84">
        <v>3.3519645455748114E-2</v>
      </c>
      <c r="T48" s="72">
        <v>1636</v>
      </c>
      <c r="U48" s="84">
        <v>3.5719744110390604E-2</v>
      </c>
      <c r="V48" s="74">
        <v>0.23899755501222497</v>
      </c>
      <c r="W48" s="115">
        <v>-1</v>
      </c>
    </row>
    <row r="49" spans="2:23">
      <c r="B49" s="111">
        <v>9</v>
      </c>
      <c r="C49" s="81" t="s">
        <v>97</v>
      </c>
      <c r="D49" s="72">
        <v>194</v>
      </c>
      <c r="E49" s="84">
        <v>3.7221795855717575E-2</v>
      </c>
      <c r="F49" s="72">
        <v>108</v>
      </c>
      <c r="G49" s="84">
        <v>1.9856591285162713E-2</v>
      </c>
      <c r="H49" s="112">
        <v>0.79629629629629628</v>
      </c>
      <c r="I49" s="113">
        <v>4</v>
      </c>
      <c r="J49" s="72">
        <v>101</v>
      </c>
      <c r="K49" s="114">
        <v>0.92079207920792072</v>
      </c>
      <c r="L49" s="115">
        <v>5</v>
      </c>
      <c r="P49" s="111">
        <v>9</v>
      </c>
      <c r="Q49" s="81" t="s">
        <v>80</v>
      </c>
      <c r="R49" s="72">
        <v>1855</v>
      </c>
      <c r="S49" s="84">
        <v>3.067535388278873E-2</v>
      </c>
      <c r="T49" s="72">
        <v>1205</v>
      </c>
      <c r="U49" s="84">
        <v>2.6309469225562761E-2</v>
      </c>
      <c r="V49" s="74">
        <v>0.53941908713692954</v>
      </c>
      <c r="W49" s="115">
        <v>3</v>
      </c>
    </row>
    <row r="50" spans="2:23">
      <c r="B50" s="121">
        <v>10</v>
      </c>
      <c r="C50" s="86" t="s">
        <v>71</v>
      </c>
      <c r="D50" s="97">
        <v>188</v>
      </c>
      <c r="E50" s="102">
        <v>3.6070606293169612E-2</v>
      </c>
      <c r="F50" s="97">
        <v>88</v>
      </c>
      <c r="G50" s="102">
        <v>1.6179444750873323E-2</v>
      </c>
      <c r="H50" s="116">
        <v>1.1363636363636362</v>
      </c>
      <c r="I50" s="117">
        <v>9</v>
      </c>
      <c r="J50" s="97">
        <v>196</v>
      </c>
      <c r="K50" s="118">
        <v>-4.081632653061229E-2</v>
      </c>
      <c r="L50" s="119">
        <v>-2</v>
      </c>
      <c r="P50" s="121">
        <v>10</v>
      </c>
      <c r="Q50" s="86" t="s">
        <v>81</v>
      </c>
      <c r="R50" s="97">
        <v>1827</v>
      </c>
      <c r="S50" s="102">
        <v>3.0212329673237202E-2</v>
      </c>
      <c r="T50" s="97">
        <v>1072</v>
      </c>
      <c r="U50" s="102">
        <v>2.3405602497762058E-2</v>
      </c>
      <c r="V50" s="100">
        <v>0.70429104477611948</v>
      </c>
      <c r="W50" s="119">
        <v>3</v>
      </c>
    </row>
    <row r="51" spans="2:23">
      <c r="B51" s="204" t="s">
        <v>62</v>
      </c>
      <c r="C51" s="205"/>
      <c r="D51" s="148">
        <f>SUM(D41:D50)</f>
        <v>3539</v>
      </c>
      <c r="E51" s="130">
        <f>D51/D53</f>
        <v>0.6790099769762088</v>
      </c>
      <c r="F51" s="148">
        <f>SUM(F41:F50)</f>
        <v>3288</v>
      </c>
      <c r="G51" s="130">
        <f>F51/F53</f>
        <v>0.60452289023717598</v>
      </c>
      <c r="H51" s="132">
        <f>D51/F51-1</f>
        <v>7.6338199513382055E-2</v>
      </c>
      <c r="I51" s="150"/>
      <c r="J51" s="148">
        <f>SUM(J41:J50)</f>
        <v>3512</v>
      </c>
      <c r="K51" s="29">
        <f>E51/J51-1</f>
        <v>-0.99980666002933483</v>
      </c>
      <c r="L51" s="133"/>
      <c r="P51" s="204" t="s">
        <v>62</v>
      </c>
      <c r="Q51" s="205"/>
      <c r="R51" s="148">
        <f>SUM(R41:R50)</f>
        <v>36271</v>
      </c>
      <c r="S51" s="130">
        <f>R51/R53</f>
        <v>0.59979825373726681</v>
      </c>
      <c r="T51" s="148">
        <f>SUM(T41:T50)</f>
        <v>26970</v>
      </c>
      <c r="U51" s="130">
        <f>T51/T53</f>
        <v>0.58885177179537562</v>
      </c>
      <c r="V51" s="132">
        <f>R51/T51-1</f>
        <v>0.34486466444197261</v>
      </c>
      <c r="W51" s="145"/>
    </row>
    <row r="52" spans="2:23">
      <c r="B52" s="204" t="s">
        <v>30</v>
      </c>
      <c r="C52" s="205"/>
      <c r="D52" s="148">
        <f>D53-D51</f>
        <v>1673</v>
      </c>
      <c r="E52" s="130">
        <f>D52/D53</f>
        <v>0.32099002302379126</v>
      </c>
      <c r="F52" s="148">
        <f>F53-F51</f>
        <v>2151</v>
      </c>
      <c r="G52" s="130">
        <f>F52/F53</f>
        <v>0.39547710976282408</v>
      </c>
      <c r="H52" s="132">
        <f>D52/F52-1</f>
        <v>-0.22222222222222221</v>
      </c>
      <c r="I52" s="149"/>
      <c r="J52" s="148">
        <f>J53-SUM(J41:J50)</f>
        <v>1982</v>
      </c>
      <c r="K52" s="29">
        <f>E52/J52-1</f>
        <v>-0.99983804741522508</v>
      </c>
      <c r="L52" s="133"/>
      <c r="P52" s="204" t="s">
        <v>30</v>
      </c>
      <c r="Q52" s="205"/>
      <c r="R52" s="148">
        <f>R53-R51</f>
        <v>24201</v>
      </c>
      <c r="S52" s="130">
        <f>R52/R53</f>
        <v>0.40020174626273319</v>
      </c>
      <c r="T52" s="148">
        <f>T53-T51</f>
        <v>18831</v>
      </c>
      <c r="U52" s="130">
        <f>T52/T53</f>
        <v>0.41114822820462438</v>
      </c>
      <c r="V52" s="132">
        <f>R52/T52-1</f>
        <v>0.28516807392066279</v>
      </c>
      <c r="W52" s="146"/>
    </row>
    <row r="53" spans="2:23">
      <c r="B53" s="206" t="s">
        <v>63</v>
      </c>
      <c r="C53" s="207"/>
      <c r="D53" s="35">
        <v>5212</v>
      </c>
      <c r="E53" s="122">
        <v>1</v>
      </c>
      <c r="F53" s="35">
        <v>5439</v>
      </c>
      <c r="G53" s="122">
        <v>1</v>
      </c>
      <c r="H53" s="37">
        <v>-4.1735613164184615E-2</v>
      </c>
      <c r="I53" s="37"/>
      <c r="J53" s="35">
        <v>5494</v>
      </c>
      <c r="K53" s="12">
        <v>-5.1328722242446334E-2</v>
      </c>
      <c r="L53" s="123"/>
      <c r="P53" s="206" t="s">
        <v>63</v>
      </c>
      <c r="Q53" s="207"/>
      <c r="R53" s="35">
        <v>60472</v>
      </c>
      <c r="S53" s="122">
        <v>1</v>
      </c>
      <c r="T53" s="35">
        <v>45801</v>
      </c>
      <c r="U53" s="122">
        <v>1</v>
      </c>
      <c r="V53" s="134">
        <v>0.32032051701927911</v>
      </c>
      <c r="W53" s="123"/>
    </row>
    <row r="54" spans="2:23">
      <c r="B54" s="139" t="s">
        <v>73</v>
      </c>
      <c r="P54" s="139" t="s">
        <v>73</v>
      </c>
    </row>
    <row r="55" spans="2:23">
      <c r="B55" s="142" t="s">
        <v>74</v>
      </c>
      <c r="P55" s="142" t="s">
        <v>74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47" priority="38" operator="lessThan">
      <formula>0</formula>
    </cfRule>
  </conditionalFormatting>
  <conditionalFormatting sqref="H26 O26">
    <cfRule type="cellIs" dxfId="46" priority="37" operator="lessThan">
      <formula>0</formula>
    </cfRule>
  </conditionalFormatting>
  <conditionalFormatting sqref="K52">
    <cfRule type="cellIs" dxfId="45" priority="35" operator="lessThan">
      <formula>0</formula>
    </cfRule>
  </conditionalFormatting>
  <conditionalFormatting sqref="H52 J52">
    <cfRule type="cellIs" dxfId="44" priority="36" operator="lessThan">
      <formula>0</formula>
    </cfRule>
  </conditionalFormatting>
  <conditionalFormatting sqref="K51">
    <cfRule type="cellIs" dxfId="43" priority="33" operator="lessThan">
      <formula>0</formula>
    </cfRule>
  </conditionalFormatting>
  <conditionalFormatting sqref="H51">
    <cfRule type="cellIs" dxfId="42" priority="34" operator="lessThan">
      <formula>0</formula>
    </cfRule>
  </conditionalFormatting>
  <conditionalFormatting sqref="L52">
    <cfRule type="cellIs" dxfId="41" priority="31" operator="lessThan">
      <formula>0</formula>
    </cfRule>
  </conditionalFormatting>
  <conditionalFormatting sqref="K52">
    <cfRule type="cellIs" dxfId="40" priority="32" operator="lessThan">
      <formula>0</formula>
    </cfRule>
  </conditionalFormatting>
  <conditionalFormatting sqref="L51">
    <cfRule type="cellIs" dxfId="39" priority="29" operator="lessThan">
      <formula>0</formula>
    </cfRule>
  </conditionalFormatting>
  <conditionalFormatting sqref="K51">
    <cfRule type="cellIs" dxfId="38" priority="30" operator="lessThan">
      <formula>0</formula>
    </cfRule>
  </conditionalFormatting>
  <conditionalFormatting sqref="K41:K50 H41:H50">
    <cfRule type="cellIs" dxfId="37" priority="28" operator="lessThan">
      <formula>0</formula>
    </cfRule>
  </conditionalFormatting>
  <conditionalFormatting sqref="L41:L50">
    <cfRule type="cellIs" dxfId="36" priority="25" operator="lessThan">
      <formula>0</formula>
    </cfRule>
    <cfRule type="cellIs" dxfId="35" priority="26" operator="equal">
      <formula>0</formula>
    </cfRule>
    <cfRule type="cellIs" dxfId="34" priority="27" operator="greaterThan">
      <formula>0</formula>
    </cfRule>
  </conditionalFormatting>
  <conditionalFormatting sqref="I41:I50">
    <cfRule type="cellIs" dxfId="33" priority="22" operator="lessThan">
      <formula>0</formula>
    </cfRule>
    <cfRule type="cellIs" dxfId="32" priority="23" operator="equal">
      <formula>0</formula>
    </cfRule>
    <cfRule type="cellIs" dxfId="31" priority="24" operator="greaterThan">
      <formula>0</formula>
    </cfRule>
  </conditionalFormatting>
  <conditionalFormatting sqref="H53:I53 K53">
    <cfRule type="cellIs" dxfId="30" priority="21" operator="lessThan">
      <formula>0</formula>
    </cfRule>
  </conditionalFormatting>
  <conditionalFormatting sqref="L53">
    <cfRule type="cellIs" dxfId="29" priority="20" operator="lessThan">
      <formula>0</formula>
    </cfRule>
  </conditionalFormatting>
  <conditionalFormatting sqref="V51">
    <cfRule type="cellIs" dxfId="28" priority="14" operator="lessThan">
      <formula>0</formula>
    </cfRule>
  </conditionalFormatting>
  <conditionalFormatting sqref="W51">
    <cfRule type="cellIs" dxfId="27" priority="17" operator="lessThan">
      <formula>0</formula>
    </cfRule>
    <cfRule type="cellIs" dxfId="26" priority="18" operator="equal">
      <formula>0</formula>
    </cfRule>
    <cfRule type="cellIs" dxfId="25" priority="19" operator="greaterThan">
      <formula>0</formula>
    </cfRule>
  </conditionalFormatting>
  <conditionalFormatting sqref="W52">
    <cfRule type="cellIs" dxfId="24" priority="16" operator="lessThan">
      <formula>0</formula>
    </cfRule>
  </conditionalFormatting>
  <conditionalFormatting sqref="V52">
    <cfRule type="cellIs" dxfId="23" priority="15" operator="lessThan">
      <formula>0</formula>
    </cfRule>
  </conditionalFormatting>
  <conditionalFormatting sqref="V41:V50">
    <cfRule type="cellIs" dxfId="22" priority="13" operator="lessThan">
      <formula>0</formula>
    </cfRule>
  </conditionalFormatting>
  <conditionalFormatting sqref="W41:W50">
    <cfRule type="cellIs" dxfId="21" priority="10" operator="lessThan">
      <formula>0</formula>
    </cfRule>
    <cfRule type="cellIs" dxfId="20" priority="11" operator="equal">
      <formula>0</formula>
    </cfRule>
    <cfRule type="cellIs" dxfId="19" priority="12" operator="greaterThan">
      <formula>0</formula>
    </cfRule>
  </conditionalFormatting>
  <conditionalFormatting sqref="V53">
    <cfRule type="cellIs" dxfId="18" priority="9" operator="lessThan">
      <formula>0</formula>
    </cfRule>
  </conditionalFormatting>
  <conditionalFormatting sqref="W53">
    <cfRule type="cellIs" dxfId="17" priority="8" operator="lessThan">
      <formula>0</formula>
    </cfRule>
  </conditionalFormatting>
  <conditionalFormatting sqref="H11:H15 J11:J15 O11:O15">
    <cfRule type="cellIs" dxfId="16" priority="7" operator="lessThan">
      <formula>0</formula>
    </cfRule>
  </conditionalFormatting>
  <conditionalFormatting sqref="H16:H25 J16:J25 O16:O25">
    <cfRule type="cellIs" dxfId="15" priority="6" operator="lessThan">
      <formula>0</formula>
    </cfRule>
  </conditionalFormatting>
  <conditionalFormatting sqref="D11:E25 G11:J25 L11:L25 N11:O25">
    <cfRule type="cellIs" dxfId="14" priority="5" operator="equal">
      <formula>0</formula>
    </cfRule>
  </conditionalFormatting>
  <conditionalFormatting sqref="F11:F25">
    <cfRule type="cellIs" dxfId="13" priority="4" operator="equal">
      <formula>0</formula>
    </cfRule>
  </conditionalFormatting>
  <conditionalFormatting sqref="K11:K25">
    <cfRule type="cellIs" dxfId="12" priority="3" operator="equal">
      <formula>0</formula>
    </cfRule>
  </conditionalFormatting>
  <conditionalFormatting sqref="M11:M25">
    <cfRule type="cellIs" dxfId="11" priority="2" operator="equal">
      <formula>0</formula>
    </cfRule>
  </conditionalFormatting>
  <conditionalFormatting sqref="O28 J28 H28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8.453125" customWidth="1"/>
    <col min="4" max="9" width="9" customWidth="1"/>
    <col min="10" max="10" width="11" customWidth="1"/>
    <col min="11" max="14" width="9" customWidth="1"/>
    <col min="15" max="15" width="11.453125" customWidth="1"/>
  </cols>
  <sheetData>
    <row r="1" spans="2:15">
      <c r="B1" t="s">
        <v>7</v>
      </c>
      <c r="E1" s="36"/>
      <c r="O1" s="61">
        <v>44504</v>
      </c>
    </row>
    <row r="2" spans="2:15">
      <c r="B2" s="224" t="s">
        <v>35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14"/>
    </row>
    <row r="3" spans="2:15">
      <c r="B3" s="225" t="s">
        <v>34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33" t="s">
        <v>32</v>
      </c>
    </row>
    <row r="4" spans="2:15" ht="15" customHeight="1">
      <c r="B4" s="221" t="s">
        <v>0</v>
      </c>
      <c r="C4" s="182" t="s">
        <v>1</v>
      </c>
      <c r="D4" s="184" t="s">
        <v>87</v>
      </c>
      <c r="E4" s="185"/>
      <c r="F4" s="185"/>
      <c r="G4" s="185"/>
      <c r="H4" s="186"/>
      <c r="I4" s="185" t="s">
        <v>83</v>
      </c>
      <c r="J4" s="185"/>
      <c r="K4" s="184" t="s">
        <v>88</v>
      </c>
      <c r="L4" s="185"/>
      <c r="M4" s="185"/>
      <c r="N4" s="185"/>
      <c r="O4" s="186"/>
    </row>
    <row r="5" spans="2:15">
      <c r="B5" s="199"/>
      <c r="C5" s="183"/>
      <c r="D5" s="196" t="s">
        <v>89</v>
      </c>
      <c r="E5" s="197"/>
      <c r="F5" s="197"/>
      <c r="G5" s="197"/>
      <c r="H5" s="198"/>
      <c r="I5" s="197" t="s">
        <v>84</v>
      </c>
      <c r="J5" s="197"/>
      <c r="K5" s="196" t="s">
        <v>90</v>
      </c>
      <c r="L5" s="197"/>
      <c r="M5" s="197"/>
      <c r="N5" s="197"/>
      <c r="O5" s="198"/>
    </row>
    <row r="6" spans="2:15" ht="19.5" customHeight="1">
      <c r="B6" s="199"/>
      <c r="C6" s="199"/>
      <c r="D6" s="178">
        <v>2021</v>
      </c>
      <c r="E6" s="179"/>
      <c r="F6" s="187">
        <v>2020</v>
      </c>
      <c r="G6" s="187"/>
      <c r="H6" s="189" t="s">
        <v>23</v>
      </c>
      <c r="I6" s="191">
        <v>2021</v>
      </c>
      <c r="J6" s="178" t="s">
        <v>91</v>
      </c>
      <c r="K6" s="178">
        <v>2021</v>
      </c>
      <c r="L6" s="179"/>
      <c r="M6" s="187">
        <v>2020</v>
      </c>
      <c r="N6" s="179"/>
      <c r="O6" s="169" t="s">
        <v>23</v>
      </c>
    </row>
    <row r="7" spans="2:15" ht="19.5" customHeight="1">
      <c r="B7" s="200" t="s">
        <v>24</v>
      </c>
      <c r="C7" s="200" t="s">
        <v>25</v>
      </c>
      <c r="D7" s="180"/>
      <c r="E7" s="181"/>
      <c r="F7" s="188"/>
      <c r="G7" s="188"/>
      <c r="H7" s="190"/>
      <c r="I7" s="192"/>
      <c r="J7" s="193"/>
      <c r="K7" s="180"/>
      <c r="L7" s="181"/>
      <c r="M7" s="188"/>
      <c r="N7" s="181"/>
      <c r="O7" s="169"/>
    </row>
    <row r="8" spans="2:15" ht="15" customHeight="1">
      <c r="B8" s="200"/>
      <c r="C8" s="200"/>
      <c r="D8" s="160" t="s">
        <v>26</v>
      </c>
      <c r="E8" s="156" t="s">
        <v>2</v>
      </c>
      <c r="F8" s="159" t="s">
        <v>26</v>
      </c>
      <c r="G8" s="52" t="s">
        <v>2</v>
      </c>
      <c r="H8" s="172" t="s">
        <v>27</v>
      </c>
      <c r="I8" s="53" t="s">
        <v>26</v>
      </c>
      <c r="J8" s="174" t="s">
        <v>92</v>
      </c>
      <c r="K8" s="160" t="s">
        <v>26</v>
      </c>
      <c r="L8" s="51" t="s">
        <v>2</v>
      </c>
      <c r="M8" s="159" t="s">
        <v>26</v>
      </c>
      <c r="N8" s="51" t="s">
        <v>2</v>
      </c>
      <c r="O8" s="176" t="s">
        <v>27</v>
      </c>
    </row>
    <row r="9" spans="2:15" ht="15" customHeight="1">
      <c r="B9" s="201"/>
      <c r="C9" s="201"/>
      <c r="D9" s="157" t="s">
        <v>28</v>
      </c>
      <c r="E9" s="158" t="s">
        <v>29</v>
      </c>
      <c r="F9" s="49" t="s">
        <v>28</v>
      </c>
      <c r="G9" s="50" t="s">
        <v>29</v>
      </c>
      <c r="H9" s="173"/>
      <c r="I9" s="54" t="s">
        <v>28</v>
      </c>
      <c r="J9" s="175"/>
      <c r="K9" s="157" t="s">
        <v>28</v>
      </c>
      <c r="L9" s="158" t="s">
        <v>29</v>
      </c>
      <c r="M9" s="49" t="s">
        <v>28</v>
      </c>
      <c r="N9" s="158" t="s">
        <v>29</v>
      </c>
      <c r="O9" s="177"/>
    </row>
    <row r="10" spans="2:15">
      <c r="B10" s="62">
        <v>1</v>
      </c>
      <c r="C10" s="63" t="s">
        <v>9</v>
      </c>
      <c r="D10" s="64">
        <v>25</v>
      </c>
      <c r="E10" s="109">
        <v>0.352112676056338</v>
      </c>
      <c r="F10" s="64">
        <v>60</v>
      </c>
      <c r="G10" s="69">
        <v>0.40816326530612246</v>
      </c>
      <c r="H10" s="67">
        <v>-0.58333333333333326</v>
      </c>
      <c r="I10" s="68">
        <v>37</v>
      </c>
      <c r="J10" s="69">
        <v>-0.32432432432432434</v>
      </c>
      <c r="K10" s="64">
        <v>441</v>
      </c>
      <c r="L10" s="109">
        <v>0.39130434782608697</v>
      </c>
      <c r="M10" s="64">
        <v>493</v>
      </c>
      <c r="N10" s="69">
        <v>0.4195744680851064</v>
      </c>
      <c r="O10" s="67">
        <v>-0.10547667342799194</v>
      </c>
    </row>
    <row r="11" spans="2:15">
      <c r="B11" s="70">
        <v>2</v>
      </c>
      <c r="C11" s="71" t="s">
        <v>47</v>
      </c>
      <c r="D11" s="72">
        <v>27</v>
      </c>
      <c r="E11" s="114">
        <v>0.38028169014084506</v>
      </c>
      <c r="F11" s="72">
        <v>48</v>
      </c>
      <c r="G11" s="84">
        <v>0.32653061224489793</v>
      </c>
      <c r="H11" s="74">
        <v>-0.4375</v>
      </c>
      <c r="I11" s="95">
        <v>47</v>
      </c>
      <c r="J11" s="84">
        <v>-0.42553191489361697</v>
      </c>
      <c r="K11" s="72">
        <v>290</v>
      </c>
      <c r="L11" s="114">
        <v>0.25732031943212069</v>
      </c>
      <c r="M11" s="72">
        <v>299</v>
      </c>
      <c r="N11" s="84">
        <v>0.25446808510638297</v>
      </c>
      <c r="O11" s="74">
        <v>-3.0100334448160515E-2</v>
      </c>
    </row>
    <row r="12" spans="2:15">
      <c r="B12" s="70">
        <v>3</v>
      </c>
      <c r="C12" s="71" t="s">
        <v>12</v>
      </c>
      <c r="D12" s="72">
        <v>12</v>
      </c>
      <c r="E12" s="114">
        <v>0.16901408450704225</v>
      </c>
      <c r="F12" s="72">
        <v>3</v>
      </c>
      <c r="G12" s="84">
        <v>2.0408163265306121E-2</v>
      </c>
      <c r="H12" s="74">
        <v>3</v>
      </c>
      <c r="I12" s="95">
        <v>7</v>
      </c>
      <c r="J12" s="84">
        <v>0.71428571428571419</v>
      </c>
      <c r="K12" s="72">
        <v>95</v>
      </c>
      <c r="L12" s="114">
        <v>8.4294587400177465E-2</v>
      </c>
      <c r="M12" s="72">
        <v>51</v>
      </c>
      <c r="N12" s="84">
        <v>4.3404255319148939E-2</v>
      </c>
      <c r="O12" s="74">
        <v>0.86274509803921573</v>
      </c>
    </row>
    <row r="13" spans="2:15">
      <c r="B13" s="70">
        <v>4</v>
      </c>
      <c r="C13" s="71" t="s">
        <v>4</v>
      </c>
      <c r="D13" s="72">
        <v>1</v>
      </c>
      <c r="E13" s="114">
        <v>1.4084507042253521E-2</v>
      </c>
      <c r="F13" s="72">
        <v>7</v>
      </c>
      <c r="G13" s="84">
        <v>4.7619047619047616E-2</v>
      </c>
      <c r="H13" s="74">
        <v>-0.85714285714285721</v>
      </c>
      <c r="I13" s="95">
        <v>1</v>
      </c>
      <c r="J13" s="84">
        <v>0</v>
      </c>
      <c r="K13" s="72">
        <v>60</v>
      </c>
      <c r="L13" s="114">
        <v>5.3238686779059449E-2</v>
      </c>
      <c r="M13" s="72">
        <v>73</v>
      </c>
      <c r="N13" s="84">
        <v>6.2127659574468086E-2</v>
      </c>
      <c r="O13" s="74">
        <v>-0.17808219178082196</v>
      </c>
    </row>
    <row r="14" spans="2:15">
      <c r="B14" s="96">
        <v>5</v>
      </c>
      <c r="C14" s="85" t="s">
        <v>79</v>
      </c>
      <c r="D14" s="97">
        <v>0</v>
      </c>
      <c r="E14" s="118">
        <v>0</v>
      </c>
      <c r="F14" s="97">
        <v>0</v>
      </c>
      <c r="G14" s="102">
        <v>0</v>
      </c>
      <c r="H14" s="100"/>
      <c r="I14" s="101">
        <v>0</v>
      </c>
      <c r="J14" s="102"/>
      <c r="K14" s="97">
        <v>56</v>
      </c>
      <c r="L14" s="118">
        <v>4.9689440993788817E-2</v>
      </c>
      <c r="M14" s="97">
        <v>50</v>
      </c>
      <c r="N14" s="102">
        <v>4.2553191489361701E-2</v>
      </c>
      <c r="O14" s="100">
        <v>0.12000000000000011</v>
      </c>
    </row>
    <row r="15" spans="2:15">
      <c r="B15" s="167" t="s">
        <v>50</v>
      </c>
      <c r="C15" s="168"/>
      <c r="D15" s="27">
        <f>SUM(D10:D14)</f>
        <v>65</v>
      </c>
      <c r="E15" s="29">
        <f>D15/D17</f>
        <v>0.91549295774647887</v>
      </c>
      <c r="F15" s="27">
        <f>SUM(F10:F14)</f>
        <v>118</v>
      </c>
      <c r="G15" s="29">
        <f>F15/F17</f>
        <v>0.80272108843537415</v>
      </c>
      <c r="H15" s="43">
        <f>D15/F15-1</f>
        <v>-0.44915254237288138</v>
      </c>
      <c r="I15" s="27">
        <f>SUM(I10:I14)</f>
        <v>92</v>
      </c>
      <c r="J15" s="28">
        <f>I15/I17</f>
        <v>0.92929292929292928</v>
      </c>
      <c r="K15" s="27">
        <f>SUM(K10:K14)</f>
        <v>942</v>
      </c>
      <c r="L15" s="29">
        <f>K15/K17</f>
        <v>0.83584738243123335</v>
      </c>
      <c r="M15" s="27">
        <f>SUM(M10:M14)</f>
        <v>966</v>
      </c>
      <c r="N15" s="29">
        <f>M15/M17</f>
        <v>0.82212765957446809</v>
      </c>
      <c r="O15" s="30">
        <f>K15/M15-1</f>
        <v>-2.4844720496894457E-2</v>
      </c>
    </row>
    <row r="16" spans="2:15" s="26" customFormat="1">
      <c r="B16" s="167" t="s">
        <v>30</v>
      </c>
      <c r="C16" s="168"/>
      <c r="D16" s="151">
        <f>D17-D15</f>
        <v>6</v>
      </c>
      <c r="E16" s="155">
        <f t="shared" ref="E16:O16" si="0">E17-E15</f>
        <v>8.4507042253521125E-2</v>
      </c>
      <c r="F16" s="151">
        <f t="shared" si="0"/>
        <v>29</v>
      </c>
      <c r="G16" s="155">
        <f t="shared" si="0"/>
        <v>0.19727891156462585</v>
      </c>
      <c r="H16" s="155">
        <f t="shared" si="0"/>
        <v>-6.7854260348207074E-2</v>
      </c>
      <c r="I16" s="151">
        <f t="shared" si="0"/>
        <v>7</v>
      </c>
      <c r="J16" s="152">
        <f t="shared" si="0"/>
        <v>-1.2121212121212122</v>
      </c>
      <c r="K16" s="151">
        <f t="shared" si="0"/>
        <v>185</v>
      </c>
      <c r="L16" s="155">
        <f t="shared" si="0"/>
        <v>0.16415261756876665</v>
      </c>
      <c r="M16" s="151">
        <f t="shared" si="0"/>
        <v>209</v>
      </c>
      <c r="N16" s="155">
        <f t="shared" si="0"/>
        <v>0.17787234042553179</v>
      </c>
      <c r="O16" s="152">
        <f t="shared" si="0"/>
        <v>-1.6006343332892747E-2</v>
      </c>
    </row>
    <row r="17" spans="2:15">
      <c r="B17" s="165" t="s">
        <v>31</v>
      </c>
      <c r="C17" s="166"/>
      <c r="D17" s="46">
        <v>71</v>
      </c>
      <c r="E17" s="77">
        <v>1</v>
      </c>
      <c r="F17" s="46">
        <v>147</v>
      </c>
      <c r="G17" s="78">
        <v>1</v>
      </c>
      <c r="H17" s="41">
        <v>-0.51700680272108845</v>
      </c>
      <c r="I17" s="47">
        <v>99</v>
      </c>
      <c r="J17" s="153">
        <v>-0.28282828282828287</v>
      </c>
      <c r="K17" s="46">
        <v>1127</v>
      </c>
      <c r="L17" s="77">
        <v>1</v>
      </c>
      <c r="M17" s="46">
        <v>1175</v>
      </c>
      <c r="N17" s="78">
        <v>0.99999999999999989</v>
      </c>
      <c r="O17" s="41">
        <v>-4.0851063829787204E-2</v>
      </c>
    </row>
    <row r="18" spans="2:15">
      <c r="B18" t="s">
        <v>77</v>
      </c>
    </row>
    <row r="19" spans="2:15">
      <c r="B19" s="31" t="s">
        <v>46</v>
      </c>
    </row>
    <row r="20" spans="2:15">
      <c r="B20" s="32" t="s">
        <v>48</v>
      </c>
    </row>
    <row r="21" spans="2:15">
      <c r="B21" s="142" t="s">
        <v>78</v>
      </c>
      <c r="C21" s="139"/>
      <c r="D21" s="139"/>
      <c r="E21" s="139"/>
      <c r="F21" s="139"/>
      <c r="G21" s="139"/>
    </row>
    <row r="22" spans="2:15">
      <c r="B22" s="13" t="s">
        <v>45</v>
      </c>
    </row>
    <row r="23" spans="2:15">
      <c r="B23" s="1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 O15">
    <cfRule type="cellIs" dxfId="9" priority="288" operator="lessThan">
      <formula>0</formula>
    </cfRule>
  </conditionalFormatting>
  <conditionalFormatting sqref="H10:H14 J10:J14 O10:O14">
    <cfRule type="cellIs" dxfId="8" priority="6" operator="lessThan">
      <formula>0</formula>
    </cfRule>
  </conditionalFormatting>
  <conditionalFormatting sqref="D10:E14 G10:J14 L10:L14 N10:O14">
    <cfRule type="cellIs" dxfId="7" priority="5" operator="equal">
      <formula>0</formula>
    </cfRule>
  </conditionalFormatting>
  <conditionalFormatting sqref="F10:F14">
    <cfRule type="cellIs" dxfId="6" priority="4" operator="equal">
      <formula>0</formula>
    </cfRule>
  </conditionalFormatting>
  <conditionalFormatting sqref="K10:K14">
    <cfRule type="cellIs" dxfId="5" priority="3" operator="equal">
      <formula>0</formula>
    </cfRule>
  </conditionalFormatting>
  <conditionalFormatting sqref="M10:M14">
    <cfRule type="cellIs" dxfId="4" priority="2" operator="equal">
      <formula>0</formula>
    </cfRule>
  </conditionalFormatting>
  <conditionalFormatting sqref="O17 J17 H17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 1</vt:lpstr>
      <vt:lpstr>CV GVW&gt;34.5T-Segment 2</vt:lpstr>
      <vt:lpstr>LCV up to 3.5T</vt:lpstr>
      <vt:lpstr>Buses GVW&gt;3.5T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2021-11-04T09:26:20Z</dcterms:modified>
</cp:coreProperties>
</file>